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kola\Documents\"/>
    </mc:Choice>
  </mc:AlternateContent>
  <xr:revisionPtr revIDLastSave="0" documentId="8_{74B6AF6E-535E-4CC1-BDEF-AFA4056191A8}" xr6:coauthVersionLast="47" xr6:coauthVersionMax="47" xr10:uidLastSave="{00000000-0000-0000-0000-000000000000}"/>
  <bookViews>
    <workbookView xWindow="2250" yWindow="2250" windowWidth="21600" windowHeight="11295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7" l="1"/>
  <c r="G51" i="7" l="1"/>
  <c r="G45" i="7"/>
  <c r="I51" i="7"/>
  <c r="H51" i="7"/>
  <c r="F51" i="7"/>
  <c r="E144" i="7"/>
  <c r="I144" i="7"/>
  <c r="I143" i="7" s="1"/>
  <c r="H144" i="7"/>
  <c r="G144" i="7"/>
  <c r="F144" i="7"/>
  <c r="H143" i="7"/>
  <c r="G143" i="7"/>
  <c r="F143" i="7"/>
  <c r="E143" i="7"/>
  <c r="E140" i="7" s="1"/>
  <c r="E139" i="7" s="1"/>
  <c r="I141" i="7"/>
  <c r="H141" i="7"/>
  <c r="G141" i="7"/>
  <c r="F141" i="7"/>
  <c r="I140" i="7"/>
  <c r="I139" i="7" s="1"/>
  <c r="H140" i="7"/>
  <c r="H139" i="7" s="1"/>
  <c r="G140" i="7"/>
  <c r="G139" i="7" s="1"/>
  <c r="F140" i="7"/>
  <c r="F139" i="7" s="1"/>
  <c r="I135" i="7"/>
  <c r="I134" i="7" s="1"/>
  <c r="I133" i="7" s="1"/>
  <c r="H135" i="7"/>
  <c r="H134" i="7" s="1"/>
  <c r="H133" i="7" s="1"/>
  <c r="G135" i="7"/>
  <c r="F135" i="7"/>
  <c r="G134" i="7"/>
  <c r="F134" i="7"/>
  <c r="I137" i="7"/>
  <c r="H137" i="7"/>
  <c r="G137" i="7"/>
  <c r="F137" i="7"/>
  <c r="E137" i="7"/>
  <c r="G133" i="7"/>
  <c r="E135" i="7"/>
  <c r="E134" i="7" s="1"/>
  <c r="E133" i="7" s="1"/>
  <c r="I60" i="7"/>
  <c r="I59" i="7" s="1"/>
  <c r="H60" i="7"/>
  <c r="H59" i="7" s="1"/>
  <c r="G60" i="7"/>
  <c r="G59" i="7" s="1"/>
  <c r="F60" i="7"/>
  <c r="F59" i="7" s="1"/>
  <c r="E60" i="7"/>
  <c r="I40" i="7"/>
  <c r="I39" i="7" s="1"/>
  <c r="H40" i="7"/>
  <c r="H39" i="7" s="1"/>
  <c r="G40" i="7"/>
  <c r="G39" i="7" s="1"/>
  <c r="F40" i="7"/>
  <c r="F39" i="7" s="1"/>
  <c r="E39" i="7"/>
  <c r="I23" i="7"/>
  <c r="H23" i="7"/>
  <c r="G23" i="7"/>
  <c r="G22" i="7" s="1"/>
  <c r="F23" i="7"/>
  <c r="E23" i="7"/>
  <c r="I20" i="7"/>
  <c r="H20" i="7"/>
  <c r="G20" i="7"/>
  <c r="F20" i="7"/>
  <c r="I130" i="7"/>
  <c r="I129" i="7" s="1"/>
  <c r="H130" i="7"/>
  <c r="H129" i="7" s="1"/>
  <c r="G130" i="7"/>
  <c r="F130" i="7"/>
  <c r="G129" i="7"/>
  <c r="F129" i="7"/>
  <c r="I126" i="7"/>
  <c r="I125" i="7" s="1"/>
  <c r="H126" i="7"/>
  <c r="H125" i="7" s="1"/>
  <c r="G126" i="7"/>
  <c r="F126" i="7"/>
  <c r="G125" i="7"/>
  <c r="G124" i="7" s="1"/>
  <c r="F125" i="7"/>
  <c r="F124" i="7" s="1"/>
  <c r="I121" i="7"/>
  <c r="I120" i="7" s="1"/>
  <c r="H121" i="7"/>
  <c r="H120" i="7" s="1"/>
  <c r="G121" i="7"/>
  <c r="F121" i="7"/>
  <c r="G120" i="7"/>
  <c r="F120" i="7"/>
  <c r="I117" i="7"/>
  <c r="I116" i="7" s="1"/>
  <c r="H117" i="7"/>
  <c r="H116" i="7" s="1"/>
  <c r="G117" i="7"/>
  <c r="F117" i="7"/>
  <c r="G116" i="7"/>
  <c r="G115" i="7" s="1"/>
  <c r="F116" i="7"/>
  <c r="F115" i="7" s="1"/>
  <c r="I113" i="7"/>
  <c r="H113" i="7"/>
  <c r="G113" i="7"/>
  <c r="F113" i="7"/>
  <c r="I112" i="7"/>
  <c r="I111" i="7" s="1"/>
  <c r="H112" i="7"/>
  <c r="H111" i="7" s="1"/>
  <c r="G112" i="7"/>
  <c r="F112" i="7"/>
  <c r="G111" i="7"/>
  <c r="F111" i="7"/>
  <c r="I109" i="7"/>
  <c r="I108" i="7" s="1"/>
  <c r="H109" i="7"/>
  <c r="H108" i="7" s="1"/>
  <c r="G109" i="7"/>
  <c r="F109" i="7"/>
  <c r="G108" i="7"/>
  <c r="F108" i="7"/>
  <c r="I106" i="7"/>
  <c r="I105" i="7" s="1"/>
  <c r="I104" i="7" s="1"/>
  <c r="H106" i="7"/>
  <c r="H105" i="7" s="1"/>
  <c r="H104" i="7" s="1"/>
  <c r="G106" i="7"/>
  <c r="G105" i="7" s="1"/>
  <c r="G104" i="7" s="1"/>
  <c r="F106" i="7"/>
  <c r="F105" i="7" s="1"/>
  <c r="F104" i="7" s="1"/>
  <c r="I102" i="7"/>
  <c r="H102" i="7"/>
  <c r="G102" i="7"/>
  <c r="G101" i="7" s="1"/>
  <c r="F102" i="7"/>
  <c r="F101" i="7" s="1"/>
  <c r="I101" i="7"/>
  <c r="H101" i="7"/>
  <c r="I99" i="7"/>
  <c r="H99" i="7"/>
  <c r="G99" i="7"/>
  <c r="G97" i="7" s="1"/>
  <c r="G96" i="7" s="1"/>
  <c r="F99" i="7"/>
  <c r="F96" i="7" s="1"/>
  <c r="I97" i="7"/>
  <c r="I96" i="7" s="1"/>
  <c r="H97" i="7"/>
  <c r="H96" i="7" s="1"/>
  <c r="I94" i="7"/>
  <c r="I93" i="7" s="1"/>
  <c r="H94" i="7"/>
  <c r="H93" i="7" s="1"/>
  <c r="G94" i="7"/>
  <c r="G93" i="7" s="1"/>
  <c r="F94" i="7"/>
  <c r="F93" i="7" s="1"/>
  <c r="I91" i="7"/>
  <c r="H91" i="7"/>
  <c r="G91" i="7"/>
  <c r="F91" i="7"/>
  <c r="I89" i="7"/>
  <c r="H89" i="7"/>
  <c r="G89" i="7"/>
  <c r="F89" i="7"/>
  <c r="F88" i="7" s="1"/>
  <c r="E89" i="7"/>
  <c r="I88" i="7"/>
  <c r="H88" i="7"/>
  <c r="G88" i="7"/>
  <c r="G87" i="7" s="1"/>
  <c r="I85" i="7"/>
  <c r="I84" i="7" s="1"/>
  <c r="I83" i="7" s="1"/>
  <c r="H85" i="7"/>
  <c r="H84" i="7" s="1"/>
  <c r="H83" i="7" s="1"/>
  <c r="G85" i="7"/>
  <c r="G84" i="7" s="1"/>
  <c r="G83" i="7" s="1"/>
  <c r="F85" i="7"/>
  <c r="F84" i="7"/>
  <c r="F83" i="7" s="1"/>
  <c r="I81" i="7"/>
  <c r="H81" i="7"/>
  <c r="G81" i="7"/>
  <c r="F81" i="7"/>
  <c r="F80" i="7" s="1"/>
  <c r="F79" i="7" s="1"/>
  <c r="I80" i="7"/>
  <c r="I79" i="7" s="1"/>
  <c r="H80" i="7"/>
  <c r="H79" i="7" s="1"/>
  <c r="G80" i="7"/>
  <c r="G79" i="7" s="1"/>
  <c r="I77" i="7"/>
  <c r="I76" i="7" s="1"/>
  <c r="H77" i="7"/>
  <c r="H76" i="7" s="1"/>
  <c r="G77" i="7"/>
  <c r="G76" i="7" s="1"/>
  <c r="F77" i="7"/>
  <c r="F76" i="7"/>
  <c r="I74" i="7"/>
  <c r="I73" i="7" s="1"/>
  <c r="H74" i="7"/>
  <c r="H73" i="7" s="1"/>
  <c r="G74" i="7"/>
  <c r="G73" i="7" s="1"/>
  <c r="F74" i="7"/>
  <c r="F73" i="7"/>
  <c r="I71" i="7"/>
  <c r="I70" i="7" s="1"/>
  <c r="H71" i="7"/>
  <c r="H70" i="7" s="1"/>
  <c r="G71" i="7"/>
  <c r="G70" i="7" s="1"/>
  <c r="F71" i="7"/>
  <c r="F70" i="7"/>
  <c r="I68" i="7"/>
  <c r="I67" i="7" s="1"/>
  <c r="H68" i="7"/>
  <c r="H67" i="7" s="1"/>
  <c r="G68" i="7"/>
  <c r="G67" i="7" s="1"/>
  <c r="F68" i="7"/>
  <c r="F67" i="7"/>
  <c r="I64" i="7"/>
  <c r="I63" i="7" s="1"/>
  <c r="H64" i="7"/>
  <c r="H63" i="7" s="1"/>
  <c r="H62" i="7" s="1"/>
  <c r="G64" i="7"/>
  <c r="G63" i="7" s="1"/>
  <c r="F64" i="7"/>
  <c r="F63" i="7"/>
  <c r="F62" i="7" s="1"/>
  <c r="I57" i="7"/>
  <c r="H57" i="7"/>
  <c r="G57" i="7"/>
  <c r="F57" i="7"/>
  <c r="F56" i="7" s="1"/>
  <c r="I56" i="7"/>
  <c r="H56" i="7"/>
  <c r="G56" i="7"/>
  <c r="I54" i="7"/>
  <c r="H54" i="7"/>
  <c r="G54" i="7"/>
  <c r="F54" i="7"/>
  <c r="F53" i="7" s="1"/>
  <c r="I53" i="7"/>
  <c r="H53" i="7"/>
  <c r="G53" i="7"/>
  <c r="I49" i="7"/>
  <c r="I48" i="7" s="1"/>
  <c r="H49" i="7"/>
  <c r="H48" i="7" s="1"/>
  <c r="G49" i="7"/>
  <c r="G48" i="7" s="1"/>
  <c r="F49" i="7"/>
  <c r="F48" i="7" s="1"/>
  <c r="I45" i="7"/>
  <c r="H45" i="7"/>
  <c r="F45" i="7"/>
  <c r="I43" i="7"/>
  <c r="H43" i="7"/>
  <c r="G43" i="7"/>
  <c r="F43" i="7"/>
  <c r="I42" i="7"/>
  <c r="H42" i="7"/>
  <c r="G42" i="7"/>
  <c r="F42" i="7"/>
  <c r="I36" i="7"/>
  <c r="H36" i="7"/>
  <c r="G36" i="7"/>
  <c r="F36" i="7"/>
  <c r="I35" i="7"/>
  <c r="H35" i="7"/>
  <c r="G35" i="7"/>
  <c r="F35" i="7"/>
  <c r="I32" i="7"/>
  <c r="H32" i="7"/>
  <c r="G32" i="7"/>
  <c r="F32" i="7"/>
  <c r="I31" i="7"/>
  <c r="I30" i="7" s="1"/>
  <c r="H31" i="7"/>
  <c r="H30" i="7" s="1"/>
  <c r="G31" i="7"/>
  <c r="G30" i="7" s="1"/>
  <c r="F31" i="7"/>
  <c r="F30" i="7" s="1"/>
  <c r="I28" i="7"/>
  <c r="I27" i="7" s="1"/>
  <c r="H28" i="7"/>
  <c r="H27" i="7" s="1"/>
  <c r="G28" i="7"/>
  <c r="G27" i="7" s="1"/>
  <c r="F28" i="7"/>
  <c r="F27" i="7" s="1"/>
  <c r="E8" i="7"/>
  <c r="I17" i="7"/>
  <c r="I16" i="7" s="1"/>
  <c r="H17" i="7"/>
  <c r="H16" i="7" s="1"/>
  <c r="G17" i="7"/>
  <c r="G16" i="7" s="1"/>
  <c r="F17" i="7"/>
  <c r="F16" i="7" s="1"/>
  <c r="E17" i="7"/>
  <c r="E16" i="7" s="1"/>
  <c r="I19" i="7"/>
  <c r="H19" i="7"/>
  <c r="G19" i="7"/>
  <c r="F19" i="7"/>
  <c r="E20" i="7"/>
  <c r="E19" i="7"/>
  <c r="I9" i="7"/>
  <c r="H9" i="7"/>
  <c r="G9" i="7"/>
  <c r="I8" i="7"/>
  <c r="H8" i="7"/>
  <c r="G8" i="7"/>
  <c r="F9" i="7"/>
  <c r="F8" i="7" s="1"/>
  <c r="I22" i="7"/>
  <c r="H22" i="7"/>
  <c r="F22" i="7"/>
  <c r="I13" i="7"/>
  <c r="I12" i="7" s="1"/>
  <c r="H13" i="7"/>
  <c r="H12" i="7" s="1"/>
  <c r="G13" i="7"/>
  <c r="G12" i="7" s="1"/>
  <c r="F13" i="7"/>
  <c r="F12" i="7" s="1"/>
  <c r="E13" i="7"/>
  <c r="E12" i="7" s="1"/>
  <c r="E112" i="7"/>
  <c r="E111" i="7" s="1"/>
  <c r="E85" i="7"/>
  <c r="E36" i="7"/>
  <c r="E130" i="7"/>
  <c r="E129" i="7"/>
  <c r="E126" i="7"/>
  <c r="E125" i="7"/>
  <c r="E124" i="7" s="1"/>
  <c r="E121" i="7"/>
  <c r="E120" i="7" s="1"/>
  <c r="E117" i="7"/>
  <c r="E116" i="7" s="1"/>
  <c r="E115" i="7" s="1"/>
  <c r="E113" i="7"/>
  <c r="E106" i="7"/>
  <c r="E105" i="7" s="1"/>
  <c r="E104" i="7" s="1"/>
  <c r="E109" i="7"/>
  <c r="E108" i="7"/>
  <c r="E102" i="7"/>
  <c r="E101" i="7" s="1"/>
  <c r="E99" i="7"/>
  <c r="E97" i="7" s="1"/>
  <c r="E96" i="7" s="1"/>
  <c r="E94" i="7"/>
  <c r="E93" i="7" s="1"/>
  <c r="E91" i="7"/>
  <c r="E88" i="7"/>
  <c r="E43" i="7"/>
  <c r="E42" i="7" s="1"/>
  <c r="E38" i="7" s="1"/>
  <c r="E81" i="7"/>
  <c r="E80" i="7" s="1"/>
  <c r="E79" i="7" s="1"/>
  <c r="E64" i="7"/>
  <c r="E63" i="7"/>
  <c r="E59" i="7" s="1"/>
  <c r="E77" i="7"/>
  <c r="E76" i="7" s="1"/>
  <c r="E74" i="7"/>
  <c r="E73" i="7"/>
  <c r="E71" i="7"/>
  <c r="E70" i="7"/>
  <c r="E68" i="7"/>
  <c r="E67" i="7"/>
  <c r="E54" i="7"/>
  <c r="E53" i="7" s="1"/>
  <c r="E48" i="7" s="1"/>
  <c r="E49" i="7"/>
  <c r="E57" i="7"/>
  <c r="E56" i="7"/>
  <c r="E32" i="7"/>
  <c r="E31" i="7" s="1"/>
  <c r="E28" i="7"/>
  <c r="E27" i="7"/>
  <c r="E22" i="7"/>
  <c r="C11" i="5"/>
  <c r="C10" i="5" s="1"/>
  <c r="I62" i="7" l="1"/>
  <c r="H124" i="7"/>
  <c r="H87" i="7"/>
  <c r="I87" i="7"/>
  <c r="F87" i="7"/>
  <c r="H115" i="7"/>
  <c r="I124" i="7"/>
  <c r="G62" i="7"/>
  <c r="I115" i="7"/>
  <c r="G38" i="7"/>
  <c r="H38" i="7"/>
  <c r="F38" i="7"/>
  <c r="I38" i="7"/>
  <c r="F47" i="7"/>
  <c r="G47" i="7"/>
  <c r="H47" i="7"/>
  <c r="I47" i="7"/>
  <c r="F133" i="7"/>
  <c r="G7" i="7"/>
  <c r="H7" i="7"/>
  <c r="I7" i="7"/>
  <c r="I6" i="7" s="1"/>
  <c r="E87" i="7"/>
  <c r="E84" i="7" s="1"/>
  <c r="E83" i="7" s="1"/>
  <c r="F7" i="7"/>
  <c r="F6" i="7" s="1"/>
  <c r="E7" i="7"/>
  <c r="E47" i="7"/>
  <c r="E35" i="7" s="1"/>
  <c r="E30" i="7" s="1"/>
  <c r="E62" i="7"/>
  <c r="F29" i="8"/>
  <c r="E29" i="8"/>
  <c r="E28" i="8" s="1"/>
  <c r="D29" i="8"/>
  <c r="D28" i="8" s="1"/>
  <c r="B29" i="8"/>
  <c r="C29" i="8"/>
  <c r="C32" i="8"/>
  <c r="F32" i="8"/>
  <c r="E32" i="8"/>
  <c r="B32" i="8"/>
  <c r="D32" i="8"/>
  <c r="B37" i="8"/>
  <c r="C37" i="8"/>
  <c r="F37" i="8"/>
  <c r="E37" i="8"/>
  <c r="D37" i="8"/>
  <c r="H25" i="3"/>
  <c r="G25" i="3"/>
  <c r="F25" i="3"/>
  <c r="E25" i="3"/>
  <c r="E24" i="3" s="1"/>
  <c r="H31" i="3"/>
  <c r="G31" i="3"/>
  <c r="F31" i="3"/>
  <c r="E31" i="3"/>
  <c r="F34" i="8"/>
  <c r="E34" i="8"/>
  <c r="D34" i="8"/>
  <c r="C34" i="8"/>
  <c r="B34" i="8"/>
  <c r="D31" i="3"/>
  <c r="D25" i="3"/>
  <c r="H11" i="3"/>
  <c r="G11" i="3"/>
  <c r="F11" i="3"/>
  <c r="H10" i="3"/>
  <c r="G10" i="3"/>
  <c r="F10" i="3"/>
  <c r="E11" i="3"/>
  <c r="E10" i="3" s="1"/>
  <c r="D10" i="3"/>
  <c r="D11" i="3"/>
  <c r="B18" i="8"/>
  <c r="B21" i="8"/>
  <c r="B14" i="8"/>
  <c r="B16" i="8"/>
  <c r="B11" i="8"/>
  <c r="B10" i="8" s="1"/>
  <c r="F28" i="8" l="1"/>
  <c r="H6" i="7"/>
  <c r="G6" i="7"/>
  <c r="D24" i="3"/>
  <c r="C28" i="8"/>
  <c r="E6" i="7"/>
  <c r="B28" i="8"/>
  <c r="H24" i="3"/>
  <c r="G24" i="3"/>
  <c r="F24" i="3"/>
  <c r="C14" i="8"/>
  <c r="F14" i="8"/>
  <c r="E14" i="8"/>
  <c r="D14" i="8"/>
  <c r="F16" i="8"/>
  <c r="E16" i="8"/>
  <c r="D16" i="8"/>
  <c r="F21" i="8"/>
  <c r="E21" i="8"/>
  <c r="D21" i="8"/>
  <c r="C21" i="8"/>
  <c r="C16" i="8"/>
  <c r="F18" i="8"/>
  <c r="E18" i="8"/>
  <c r="D18" i="8"/>
  <c r="C18" i="8"/>
  <c r="F11" i="8"/>
  <c r="E11" i="8"/>
  <c r="D11" i="8"/>
  <c r="D10" i="8" s="1"/>
  <c r="C11" i="8"/>
  <c r="C10" i="8" s="1"/>
  <c r="F10" i="8"/>
  <c r="E10" i="8"/>
  <c r="G8" i="10" l="1"/>
  <c r="F37" i="10" l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G14" i="10" s="1"/>
  <c r="F11" i="10"/>
  <c r="J8" i="10"/>
  <c r="I8" i="10"/>
  <c r="H8" i="10"/>
  <c r="F8" i="10"/>
  <c r="J14" i="10" l="1"/>
  <c r="I14" i="10"/>
  <c r="I22" i="10" s="1"/>
  <c r="I29" i="10" s="1"/>
  <c r="H14" i="10"/>
  <c r="F14" i="10"/>
  <c r="F22" i="10" s="1"/>
  <c r="F28" i="10" s="1"/>
  <c r="F29" i="10" s="1"/>
  <c r="J22" i="10"/>
  <c r="J29" i="10" s="1"/>
  <c r="H22" i="10"/>
  <c r="H29" i="10" s="1"/>
  <c r="G22" i="10"/>
  <c r="G29" i="10" s="1"/>
</calcChain>
</file>

<file path=xl/sharedStrings.xml><?xml version="1.0" encoding="utf-8"?>
<sst xmlns="http://schemas.openxmlformats.org/spreadsheetml/2006/main" count="387" uniqueCount="141">
  <si>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</si>
  <si>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</si>
  <si>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</si>
  <si>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</si>
  <si>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</si>
  <si>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</si>
  <si>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</si>
  <si>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</si>
  <si>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</si>
  <si>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</si>
  <si>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</si>
  <si>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</si>
  <si>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</si>
  <si>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</si>
  <si>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</si>
  <si>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</si>
  <si>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</si>
  <si>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</si>
  <si>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</si>
  <si>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</si>
  <si>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</si>
  <si>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</si>
  <si>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</si>
  <si>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</si>
  <si>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</si>
  <si>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</si>
  <si>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</si>
  <si>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</si>
  <si>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</si>
  <si>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</si>
  <si>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</si>
  <si>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</si>
  <si>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</si>
  <si>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</si>
  <si>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</si>
  <si>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</si>
  <si>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</si>
  <si>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</si>
  <si>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</si>
  <si>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</si>
  <si>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</si>
  <si>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</si>
  <si>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</si>
  <si>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</si>
  <si>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</si>
  <si>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</si>
  <si>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</si>
  <si>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</si>
  <si>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</si>
  <si>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</si>
  <si>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</si>
  <si>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</si>
  <si>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</si>
  <si>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</si>
  <si>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</si>
  <si>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</si>
  <si>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</si>
  <si>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</si>
  <si>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</si>
  <si>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</si>
  <si>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</si>
  <si>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</si>
  <si>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</si>
  <si>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</si>
  <si>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</si>
  <si>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</si>
  <si>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</si>
  <si>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</si>
  <si>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</si>
  <si>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</si>
  <si>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</si>
  <si>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</si>
  <si>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</si>
  <si>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</si>
  <si>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</si>
  <si>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</si>
  <si>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</si>
  <si>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</si>
  <si>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</si>
  <si>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</si>
  <si>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</si>
  <si>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</si>
  <si>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</si>
  <si>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  12 Opći prihodi i primici-</t>
  </si>
  <si>
    <t xml:space="preserve">  56 Pomoći prijen. EU sred.</t>
  </si>
  <si>
    <t>7 Prihod od prodaje nefinancijske imovine</t>
  </si>
  <si>
    <t xml:space="preserve">  72 Prih od prodaje proizved. Dugotrajne imovine</t>
  </si>
  <si>
    <t>Prihodi od imovine</t>
  </si>
  <si>
    <t>Prihodi po pos. Propisima</t>
  </si>
  <si>
    <t>Prihodi od pruženih usluga</t>
  </si>
  <si>
    <t>Financijski rashodi</t>
  </si>
  <si>
    <t>Naknade građanima i kućan.</t>
  </si>
  <si>
    <t>Ostali rashodi</t>
  </si>
  <si>
    <t>091 predškolsko i osnovno obrazovanje</t>
  </si>
  <si>
    <t>095 obrazovanje koje se ne može definirati po</t>
  </si>
  <si>
    <t>09 Obrazovanje</t>
  </si>
  <si>
    <t>PROGRAM 3109</t>
  </si>
  <si>
    <t>Aktivnost A310901</t>
  </si>
  <si>
    <t>REDOVNA DJELATNOST</t>
  </si>
  <si>
    <t>Opći prihodi i primici- pojačani standard</t>
  </si>
  <si>
    <t>Izvor financiranja 1.1.3</t>
  </si>
  <si>
    <t>Izvor financiranja 1.2.1</t>
  </si>
  <si>
    <t>Decentralizirana sredstva- Osnovno školstvo</t>
  </si>
  <si>
    <t>Bankarske usluge u usluge platnog prometa</t>
  </si>
  <si>
    <t>Izvor financiranja 3.1.1</t>
  </si>
  <si>
    <t>Vlastiti prihodi- proračunski kor</t>
  </si>
  <si>
    <t>DJELATNOST USTANOVA OSNOVNOG ŠKOLSTVA</t>
  </si>
  <si>
    <t>Izvor financiranja 4.3.1</t>
  </si>
  <si>
    <t>Prihodi za posebne namjene</t>
  </si>
  <si>
    <t>Izvor financiranja 5.2.1</t>
  </si>
  <si>
    <t>Izvor financiranja 5.6.1</t>
  </si>
  <si>
    <t>Pomoći iz drugih proračuna</t>
  </si>
  <si>
    <t>Pomoći tem.prijenosa EU sredstava</t>
  </si>
  <si>
    <t>Aktivnost A310902</t>
  </si>
  <si>
    <t>PRODUŽENI BORAVAK</t>
  </si>
  <si>
    <t>Aktivnost A310903</t>
  </si>
  <si>
    <t>NABAVA DRUGIH OBRAZ.MATER</t>
  </si>
  <si>
    <t>Naknade građan. I kućanstvima</t>
  </si>
  <si>
    <t>Knjige</t>
  </si>
  <si>
    <t>Aktivnost A310904</t>
  </si>
  <si>
    <t>SUFINANCIRANJE PREHRANE</t>
  </si>
  <si>
    <t>Aktivnost A310905</t>
  </si>
  <si>
    <t>IZVANNASTAVNE I OST.AKTIVN.</t>
  </si>
  <si>
    <t>Aktivnost A310906</t>
  </si>
  <si>
    <t>ŠKOLA U PRIRODI</t>
  </si>
  <si>
    <t>Aktivnost A310908</t>
  </si>
  <si>
    <t>POMOĆNICI U NASTAVI</t>
  </si>
  <si>
    <t>Aktivnost K310901</t>
  </si>
  <si>
    <t>ODRŽAVANJE I OPREMANJE OŠ</t>
  </si>
  <si>
    <t>ŠKOLSKA SHEMA, VOĆE I MLIJE</t>
  </si>
  <si>
    <t>Aktivnost T310902</t>
  </si>
  <si>
    <t>Aktivnost T310903</t>
  </si>
  <si>
    <t>SUFINANCIRANJE PROJEKATA PRIJAVLJENIH NA NATJEČAJ EU</t>
  </si>
  <si>
    <t>Aktivnost T310904</t>
  </si>
  <si>
    <t>Aktivnost T310905</t>
  </si>
  <si>
    <t>POMOĆNICI U NASTAVI, STRUČNI KOMUNIK.POSR.INKLU V FAZA</t>
  </si>
  <si>
    <t>POMOĆNICI U NASTAVI, STRUČNI KOMUNIK.POSR.INKLU IV FAZA</t>
  </si>
  <si>
    <t>Aktivnost T310906</t>
  </si>
  <si>
    <t>BESPLATNE MENSTRUALNE POTREPŠTINE</t>
  </si>
  <si>
    <t>POMOĆNICI U NASTAVI, STRUČNI KOMUNIK.POSR.INKLU VI FAZA</t>
  </si>
  <si>
    <t>Aktivnost T310907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</si>
</sst>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2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top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165" fontId="6" fillId="0" borderId="3" xfId="1" applyNumberFormat="1" applyFont="1" applyFill="1" applyBorder="1" applyAlignment="1" applyProtection="1">
      <alignment horizontal="right" wrapText="1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3" fontId="23" fillId="2" borderId="4" xfId="0" applyNumberFormat="1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G13" sqref="G13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7"/>
      <c r="J3" s="87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86" t="s">
        <v>30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7" t="s">
        <v>43</v>
      </c>
    </row>
    <row r="7" spans="1:10" ht="25.5" x14ac:dyDescent="0.25">
      <c r="A7" s="30"/>
      <c r="B7" s="31"/>
      <c r="C7" s="31"/>
      <c r="D7" s="32"/>
      <c r="E7" s="33"/>
      <c r="F7" s="3" t="s">
        <v>44</v>
      </c>
      <c r="G7" s="3" t="s">
        <v>42</v>
      </c>
      <c r="H7" s="3" t="s">
        <v>52</v>
      </c>
      <c r="I7" s="3" t="s">
        <v>53</v>
      </c>
      <c r="J7" s="3" t="s">
        <v>54</v>
      </c>
    </row>
    <row r="8" spans="1:10" x14ac:dyDescent="0.25">
      <c r="A8" s="89" t="s">
        <v>0</v>
      </c>
      <c r="B8" s="90"/>
      <c r="C8" s="90"/>
      <c r="D8" s="90"/>
      <c r="E8" s="91"/>
      <c r="F8" s="34">
        <f>F9+F10</f>
        <v>1824756.75</v>
      </c>
      <c r="G8" s="34">
        <f t="shared" ref="G8:J8" si="0">G9+G10</f>
        <v>2094610</v>
      </c>
      <c r="H8" s="34">
        <f t="shared" si="0"/>
        <v>2541070</v>
      </c>
      <c r="I8" s="34">
        <f t="shared" si="0"/>
        <v>2458300</v>
      </c>
      <c r="J8" s="34">
        <f t="shared" si="0"/>
        <v>2489800</v>
      </c>
    </row>
    <row r="9" spans="1:10" x14ac:dyDescent="0.25">
      <c r="A9" s="92" t="s">
        <v>46</v>
      </c>
      <c r="B9" s="93"/>
      <c r="C9" s="93"/>
      <c r="D9" s="93"/>
      <c r="E9" s="85"/>
      <c r="F9" s="35">
        <v>1824756.75</v>
      </c>
      <c r="G9" s="35">
        <v>2094610</v>
      </c>
      <c r="H9" s="35">
        <v>2541070</v>
      </c>
      <c r="I9" s="35">
        <v>2458300</v>
      </c>
      <c r="J9" s="35">
        <v>2489800</v>
      </c>
    </row>
    <row r="10" spans="1:10" x14ac:dyDescent="0.25">
      <c r="A10" s="94" t="s">
        <v>47</v>
      </c>
      <c r="B10" s="85"/>
      <c r="C10" s="85"/>
      <c r="D10" s="85"/>
      <c r="E10" s="85"/>
      <c r="F10" s="35">
        <v>0</v>
      </c>
      <c r="G10" s="35">
        <v>0</v>
      </c>
      <c r="H10" s="35">
        <v>0</v>
      </c>
      <c r="I10" s="35">
        <v>0</v>
      </c>
      <c r="J10" s="35">
        <v>0</v>
      </c>
    </row>
    <row r="11" spans="1:10" x14ac:dyDescent="0.25">
      <c r="A11" s="38" t="s">
        <v>1</v>
      </c>
      <c r="B11" s="47"/>
      <c r="C11" s="47"/>
      <c r="D11" s="47"/>
      <c r="E11" s="47"/>
      <c r="F11" s="34">
        <f>F12+F13</f>
        <v>1861616.5999999999</v>
      </c>
      <c r="G11" s="34">
        <f t="shared" ref="G11:J11" si="1">G12+G13</f>
        <v>2094610</v>
      </c>
      <c r="H11" s="34">
        <f t="shared" si="1"/>
        <v>2541070</v>
      </c>
      <c r="I11" s="34">
        <f t="shared" si="1"/>
        <v>2458300</v>
      </c>
      <c r="J11" s="34">
        <f t="shared" si="1"/>
        <v>2489800</v>
      </c>
    </row>
    <row r="12" spans="1:10" x14ac:dyDescent="0.25">
      <c r="A12" s="95" t="s">
        <v>48</v>
      </c>
      <c r="B12" s="93"/>
      <c r="C12" s="93"/>
      <c r="D12" s="93"/>
      <c r="E12" s="93"/>
      <c r="F12" s="35">
        <v>1830102.14</v>
      </c>
      <c r="G12" s="35">
        <v>2084540</v>
      </c>
      <c r="H12" s="35">
        <v>2519220</v>
      </c>
      <c r="I12" s="35">
        <v>2436300</v>
      </c>
      <c r="J12" s="48">
        <v>2467700</v>
      </c>
    </row>
    <row r="13" spans="1:10" x14ac:dyDescent="0.25">
      <c r="A13" s="84" t="s">
        <v>49</v>
      </c>
      <c r="B13" s="85"/>
      <c r="C13" s="85"/>
      <c r="D13" s="85"/>
      <c r="E13" s="85"/>
      <c r="F13" s="49">
        <v>31514.46</v>
      </c>
      <c r="G13" s="49">
        <v>10070</v>
      </c>
      <c r="H13" s="49">
        <v>21850</v>
      </c>
      <c r="I13" s="49">
        <v>22000</v>
      </c>
      <c r="J13" s="48">
        <v>22100</v>
      </c>
    </row>
    <row r="14" spans="1:10" x14ac:dyDescent="0.25">
      <c r="A14" s="96" t="s">
        <v>75</v>
      </c>
      <c r="B14" s="90"/>
      <c r="C14" s="90"/>
      <c r="D14" s="90"/>
      <c r="E14" s="90"/>
      <c r="F14" s="34">
        <f>F8-F11</f>
        <v>-36859.84999999986</v>
      </c>
      <c r="G14" s="34">
        <f t="shared" ref="G14:J14" si="2">G8-G11</f>
        <v>0</v>
      </c>
      <c r="H14" s="34">
        <f t="shared" si="2"/>
        <v>0</v>
      </c>
      <c r="I14" s="34">
        <f t="shared" si="2"/>
        <v>0</v>
      </c>
      <c r="J14" s="34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86" t="s">
        <v>31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0"/>
      <c r="B18" s="31"/>
      <c r="C18" s="31"/>
      <c r="D18" s="32"/>
      <c r="E18" s="33"/>
      <c r="F18" s="3" t="s">
        <v>44</v>
      </c>
      <c r="G18" s="3" t="s">
        <v>42</v>
      </c>
      <c r="H18" s="3" t="s">
        <v>52</v>
      </c>
      <c r="I18" s="3" t="s">
        <v>53</v>
      </c>
      <c r="J18" s="3" t="s">
        <v>54</v>
      </c>
    </row>
    <row r="19" spans="1:10" x14ac:dyDescent="0.25">
      <c r="A19" s="84" t="s">
        <v>50</v>
      </c>
      <c r="B19" s="85"/>
      <c r="C19" s="85"/>
      <c r="D19" s="85"/>
      <c r="E19" s="85"/>
      <c r="F19" s="49"/>
      <c r="G19" s="49"/>
      <c r="H19" s="49"/>
      <c r="I19" s="49"/>
      <c r="J19" s="48"/>
    </row>
    <row r="20" spans="1:10" x14ac:dyDescent="0.25">
      <c r="A20" s="84" t="s">
        <v>51</v>
      </c>
      <c r="B20" s="85"/>
      <c r="C20" s="85"/>
      <c r="D20" s="85"/>
      <c r="E20" s="85"/>
      <c r="F20" s="49"/>
      <c r="G20" s="49"/>
      <c r="H20" s="49"/>
      <c r="I20" s="49"/>
      <c r="J20" s="48"/>
    </row>
    <row r="21" spans="1:10" x14ac:dyDescent="0.25">
      <c r="A21" s="96" t="s">
        <v>2</v>
      </c>
      <c r="B21" s="90"/>
      <c r="C21" s="90"/>
      <c r="D21" s="90"/>
      <c r="E21" s="90"/>
      <c r="F21" s="34">
        <f>F19-F20</f>
        <v>0</v>
      </c>
      <c r="G21" s="34">
        <f t="shared" ref="G21:J21" si="3">G19-G20</f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</row>
    <row r="22" spans="1:10" x14ac:dyDescent="0.25">
      <c r="A22" s="96" t="s">
        <v>76</v>
      </c>
      <c r="B22" s="90"/>
      <c r="C22" s="90"/>
      <c r="D22" s="90"/>
      <c r="E22" s="90"/>
      <c r="F22" s="34">
        <f>F14+F21</f>
        <v>-36859.84999999986</v>
      </c>
      <c r="G22" s="34">
        <f t="shared" ref="G22:J22" si="4">G14+G21</f>
        <v>0</v>
      </c>
      <c r="H22" s="34">
        <f t="shared" si="4"/>
        <v>0</v>
      </c>
      <c r="I22" s="34">
        <f t="shared" si="4"/>
        <v>0</v>
      </c>
      <c r="J22" s="34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86" t="s">
        <v>77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5.75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5.5" x14ac:dyDescent="0.25">
      <c r="A26" s="30"/>
      <c r="B26" s="31"/>
      <c r="C26" s="31"/>
      <c r="D26" s="32"/>
      <c r="E26" s="33"/>
      <c r="F26" s="3" t="s">
        <v>44</v>
      </c>
      <c r="G26" s="3" t="s">
        <v>42</v>
      </c>
      <c r="H26" s="3" t="s">
        <v>52</v>
      </c>
      <c r="I26" s="3" t="s">
        <v>53</v>
      </c>
      <c r="J26" s="3" t="s">
        <v>54</v>
      </c>
    </row>
    <row r="27" spans="1:10" ht="15" customHeight="1" x14ac:dyDescent="0.25">
      <c r="A27" s="99" t="s">
        <v>78</v>
      </c>
      <c r="B27" s="100"/>
      <c r="C27" s="100"/>
      <c r="D27" s="100"/>
      <c r="E27" s="101"/>
      <c r="F27" s="50">
        <v>-25118.32</v>
      </c>
      <c r="G27" s="50">
        <v>-61978</v>
      </c>
      <c r="H27" s="50">
        <v>-11978</v>
      </c>
      <c r="I27" s="50">
        <v>-6977.97</v>
      </c>
      <c r="J27" s="51">
        <v>-5177.97</v>
      </c>
    </row>
    <row r="28" spans="1:10" ht="15" customHeight="1" x14ac:dyDescent="0.25">
      <c r="A28" s="96" t="s">
        <v>79</v>
      </c>
      <c r="B28" s="90"/>
      <c r="C28" s="90"/>
      <c r="D28" s="90"/>
      <c r="E28" s="90"/>
      <c r="F28" s="52">
        <f>F22+F27</f>
        <v>-61978.16999999986</v>
      </c>
      <c r="G28" s="52">
        <v>-50000</v>
      </c>
      <c r="H28" s="52">
        <v>-5000</v>
      </c>
      <c r="I28" s="52">
        <v>-1800</v>
      </c>
      <c r="J28" s="53">
        <v>-1800</v>
      </c>
    </row>
    <row r="29" spans="1:10" ht="45" customHeight="1" x14ac:dyDescent="0.25">
      <c r="A29" s="89" t="s">
        <v>80</v>
      </c>
      <c r="B29" s="102"/>
      <c r="C29" s="102"/>
      <c r="D29" s="102"/>
      <c r="E29" s="103"/>
      <c r="F29" s="52">
        <f>F14+F21+F27-F28</f>
        <v>0</v>
      </c>
      <c r="G29" s="52">
        <f t="shared" ref="G29:J29" si="5">G14+G21+G27-G28</f>
        <v>-11978</v>
      </c>
      <c r="H29" s="52">
        <f t="shared" si="5"/>
        <v>-6978</v>
      </c>
      <c r="I29" s="52">
        <f t="shared" si="5"/>
        <v>-5177.97</v>
      </c>
      <c r="J29" s="53">
        <f t="shared" si="5"/>
        <v>-3377.9700000000003</v>
      </c>
    </row>
    <row r="30" spans="1:10" ht="15.75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 x14ac:dyDescent="0.25">
      <c r="A31" s="104" t="s">
        <v>74</v>
      </c>
      <c r="B31" s="104"/>
      <c r="C31" s="104"/>
      <c r="D31" s="104"/>
      <c r="E31" s="104"/>
      <c r="F31" s="104"/>
      <c r="G31" s="104"/>
      <c r="H31" s="104"/>
      <c r="I31" s="104"/>
      <c r="J31" s="104"/>
    </row>
    <row r="32" spans="1:10" ht="18" x14ac:dyDescent="0.25">
      <c r="A32" s="56"/>
      <c r="B32" s="57"/>
      <c r="C32" s="57"/>
      <c r="D32" s="57"/>
      <c r="E32" s="57"/>
      <c r="F32" s="57"/>
      <c r="G32" s="57"/>
      <c r="H32" s="58"/>
      <c r="I32" s="58"/>
      <c r="J32" s="58"/>
    </row>
    <row r="33" spans="1:10" ht="25.5" x14ac:dyDescent="0.25">
      <c r="A33" s="59"/>
      <c r="B33" s="60"/>
      <c r="C33" s="60"/>
      <c r="D33" s="61"/>
      <c r="E33" s="62"/>
      <c r="F33" s="63" t="s">
        <v>44</v>
      </c>
      <c r="G33" s="63" t="s">
        <v>42</v>
      </c>
      <c r="H33" s="63" t="s">
        <v>52</v>
      </c>
      <c r="I33" s="63" t="s">
        <v>53</v>
      </c>
      <c r="J33" s="63" t="s">
        <v>54</v>
      </c>
    </row>
    <row r="34" spans="1:10" x14ac:dyDescent="0.25">
      <c r="A34" s="99" t="s">
        <v>78</v>
      </c>
      <c r="B34" s="100"/>
      <c r="C34" s="100"/>
      <c r="D34" s="100"/>
      <c r="E34" s="101"/>
      <c r="F34" s="50"/>
      <c r="G34" s="50">
        <v>-61978</v>
      </c>
      <c r="H34" s="50">
        <f>G37</f>
        <v>-11978</v>
      </c>
      <c r="I34" s="50">
        <f>H37</f>
        <v>-6978</v>
      </c>
      <c r="J34" s="51">
        <f>I37</f>
        <v>-5178</v>
      </c>
    </row>
    <row r="35" spans="1:10" ht="28.5" customHeight="1" x14ac:dyDescent="0.25">
      <c r="A35" s="99" t="s">
        <v>81</v>
      </c>
      <c r="B35" s="100"/>
      <c r="C35" s="100"/>
      <c r="D35" s="100"/>
      <c r="E35" s="101"/>
      <c r="F35" s="50">
        <v>25118</v>
      </c>
      <c r="G35" s="50">
        <v>-50000</v>
      </c>
      <c r="H35" s="50">
        <v>-5000</v>
      </c>
      <c r="I35" s="50">
        <v>-1800</v>
      </c>
      <c r="J35" s="51">
        <v>-1800</v>
      </c>
    </row>
    <row r="36" spans="1:10" x14ac:dyDescent="0.25">
      <c r="A36" s="99" t="s">
        <v>82</v>
      </c>
      <c r="B36" s="105"/>
      <c r="C36" s="105"/>
      <c r="D36" s="105"/>
      <c r="E36" s="106"/>
      <c r="F36" s="50">
        <v>-36860</v>
      </c>
      <c r="G36" s="50"/>
      <c r="H36" s="50">
        <v>0</v>
      </c>
      <c r="I36" s="50">
        <v>0</v>
      </c>
      <c r="J36" s="51">
        <v>0</v>
      </c>
    </row>
    <row r="37" spans="1:10" ht="15" customHeight="1" x14ac:dyDescent="0.25">
      <c r="A37" s="96" t="s">
        <v>79</v>
      </c>
      <c r="B37" s="90"/>
      <c r="C37" s="90"/>
      <c r="D37" s="90"/>
      <c r="E37" s="90"/>
      <c r="F37" s="36">
        <f>F34-F35+F36</f>
        <v>-61978</v>
      </c>
      <c r="G37" s="36">
        <f t="shared" ref="G37:J37" si="6">G34-G35+G36</f>
        <v>-11978</v>
      </c>
      <c r="H37" s="36">
        <f t="shared" si="6"/>
        <v>-6978</v>
      </c>
      <c r="I37" s="36">
        <f t="shared" si="6"/>
        <v>-5178</v>
      </c>
      <c r="J37" s="64">
        <f t="shared" si="6"/>
        <v>-3378</v>
      </c>
    </row>
    <row r="38" spans="1:10" ht="17.25" customHeight="1" x14ac:dyDescent="0.25"/>
    <row r="39" spans="1:10" x14ac:dyDescent="0.25">
      <c r="A39" s="97" t="s">
        <v>45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workbookViewId="0">
      <selection activeCell="E28" sqref="E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6" t="s">
        <v>38</v>
      </c>
      <c r="B1" s="86"/>
      <c r="C1" s="86"/>
      <c r="D1" s="86"/>
      <c r="E1" s="86"/>
      <c r="F1" s="86"/>
      <c r="G1" s="86"/>
      <c r="H1" s="8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6" t="s">
        <v>18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6" t="s">
        <v>4</v>
      </c>
      <c r="B5" s="86"/>
      <c r="C5" s="86"/>
      <c r="D5" s="86"/>
      <c r="E5" s="86"/>
      <c r="F5" s="86"/>
      <c r="G5" s="86"/>
      <c r="H5" s="8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86" t="s">
        <v>55</v>
      </c>
      <c r="B7" s="86"/>
      <c r="C7" s="86"/>
      <c r="D7" s="86"/>
      <c r="E7" s="86"/>
      <c r="F7" s="86"/>
      <c r="G7" s="86"/>
      <c r="H7" s="86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41</v>
      </c>
      <c r="E9" s="21" t="s">
        <v>42</v>
      </c>
      <c r="F9" s="21" t="s">
        <v>39</v>
      </c>
      <c r="G9" s="21" t="s">
        <v>32</v>
      </c>
      <c r="H9" s="21" t="s">
        <v>40</v>
      </c>
    </row>
    <row r="10" spans="1:8" x14ac:dyDescent="0.25">
      <c r="A10" s="41"/>
      <c r="B10" s="42"/>
      <c r="C10" s="40" t="s">
        <v>0</v>
      </c>
      <c r="D10" s="80">
        <f>D11</f>
        <v>1824757.5999999999</v>
      </c>
      <c r="E10" s="80">
        <f>E11</f>
        <v>2094610</v>
      </c>
      <c r="F10" s="80">
        <f>F11</f>
        <v>2541070</v>
      </c>
      <c r="G10" s="80">
        <f>G11</f>
        <v>2458300</v>
      </c>
      <c r="H10" s="80">
        <f>H11</f>
        <v>2489800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SUM(D12:D16)</f>
        <v>1824757.5999999999</v>
      </c>
      <c r="E11" s="9">
        <f>SUM(E12,E13,E14,E15,E16)</f>
        <v>2094610</v>
      </c>
      <c r="F11" s="9">
        <f>SUM(F12,F13,F14,F15,F16)</f>
        <v>2541070</v>
      </c>
      <c r="G11" s="9">
        <f>SUM(G12,G13,G14,G15,G16)</f>
        <v>2458300</v>
      </c>
      <c r="H11" s="9">
        <f>SUM(H12,H13,H14,H15,H16)</f>
        <v>2489800</v>
      </c>
    </row>
    <row r="12" spans="1:8" ht="38.25" x14ac:dyDescent="0.25">
      <c r="A12" s="11"/>
      <c r="B12" s="16">
        <v>63</v>
      </c>
      <c r="C12" s="16" t="s">
        <v>34</v>
      </c>
      <c r="D12" s="8">
        <v>1473853.4</v>
      </c>
      <c r="E12" s="9">
        <v>1701720</v>
      </c>
      <c r="F12" s="9">
        <v>1929350</v>
      </c>
      <c r="G12" s="9">
        <v>1852500</v>
      </c>
      <c r="H12" s="9">
        <v>1877900</v>
      </c>
    </row>
    <row r="13" spans="1:8" x14ac:dyDescent="0.25">
      <c r="A13" s="12"/>
      <c r="B13" s="12">
        <v>64</v>
      </c>
      <c r="C13" s="12" t="s">
        <v>87</v>
      </c>
      <c r="D13" s="8">
        <v>0.98</v>
      </c>
      <c r="E13" s="9"/>
      <c r="F13" s="9"/>
      <c r="G13" s="9"/>
      <c r="H13" s="9"/>
    </row>
    <row r="14" spans="1:8" x14ac:dyDescent="0.25">
      <c r="A14" s="12"/>
      <c r="B14" s="12">
        <v>65</v>
      </c>
      <c r="C14" s="12" t="s">
        <v>88</v>
      </c>
      <c r="D14" s="8">
        <v>73448.33</v>
      </c>
      <c r="E14" s="9">
        <v>39100</v>
      </c>
      <c r="F14" s="9">
        <v>47000</v>
      </c>
      <c r="G14" s="9">
        <v>47000</v>
      </c>
      <c r="H14" s="9">
        <v>47000</v>
      </c>
    </row>
    <row r="15" spans="1:8" x14ac:dyDescent="0.25">
      <c r="A15" s="12"/>
      <c r="B15" s="12">
        <v>66</v>
      </c>
      <c r="C15" s="12" t="s">
        <v>89</v>
      </c>
      <c r="D15" s="8">
        <v>19786.93</v>
      </c>
      <c r="E15" s="9">
        <v>15200</v>
      </c>
      <c r="F15" s="9">
        <v>16500</v>
      </c>
      <c r="G15" s="9">
        <v>16500</v>
      </c>
      <c r="H15" s="9">
        <v>16500</v>
      </c>
    </row>
    <row r="16" spans="1:8" ht="38.25" x14ac:dyDescent="0.25">
      <c r="A16" s="12"/>
      <c r="B16" s="12">
        <v>67</v>
      </c>
      <c r="C16" s="16" t="s">
        <v>35</v>
      </c>
      <c r="D16" s="8">
        <v>257667.96</v>
      </c>
      <c r="E16" s="9">
        <v>338590</v>
      </c>
      <c r="F16" s="9">
        <v>548220</v>
      </c>
      <c r="G16" s="9">
        <v>542300</v>
      </c>
      <c r="H16" s="9">
        <v>548400</v>
      </c>
    </row>
    <row r="17" spans="1:8" ht="25.5" x14ac:dyDescent="0.25">
      <c r="A17" s="14">
        <v>7</v>
      </c>
      <c r="B17" s="15"/>
      <c r="C17" s="26" t="s">
        <v>8</v>
      </c>
      <c r="D17" s="8"/>
      <c r="E17" s="9"/>
      <c r="F17" s="9"/>
      <c r="G17" s="9"/>
      <c r="H17" s="9"/>
    </row>
    <row r="18" spans="1:8" ht="38.25" x14ac:dyDescent="0.25">
      <c r="A18" s="16"/>
      <c r="B18" s="16">
        <v>72</v>
      </c>
      <c r="C18" s="27" t="s">
        <v>33</v>
      </c>
      <c r="D18" s="8"/>
      <c r="E18" s="9"/>
      <c r="F18" s="9"/>
      <c r="G18" s="9"/>
      <c r="H18" s="10"/>
    </row>
    <row r="21" spans="1:8" ht="15.75" x14ac:dyDescent="0.25">
      <c r="A21" s="86" t="s">
        <v>56</v>
      </c>
      <c r="B21" s="107"/>
      <c r="C21" s="107"/>
      <c r="D21" s="107"/>
      <c r="E21" s="107"/>
      <c r="F21" s="107"/>
      <c r="G21" s="107"/>
      <c r="H21" s="107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1" t="s">
        <v>5</v>
      </c>
      <c r="B23" s="20" t="s">
        <v>6</v>
      </c>
      <c r="C23" s="20" t="s">
        <v>9</v>
      </c>
      <c r="D23" s="20" t="s">
        <v>41</v>
      </c>
      <c r="E23" s="21" t="s">
        <v>42</v>
      </c>
      <c r="F23" s="21" t="s">
        <v>39</v>
      </c>
      <c r="G23" s="21" t="s">
        <v>32</v>
      </c>
      <c r="H23" s="21" t="s">
        <v>40</v>
      </c>
    </row>
    <row r="24" spans="1:8" x14ac:dyDescent="0.25">
      <c r="A24" s="41"/>
      <c r="B24" s="42"/>
      <c r="C24" s="40" t="s">
        <v>1</v>
      </c>
      <c r="D24" s="80">
        <f>SUM(D25,D31)</f>
        <v>1861616</v>
      </c>
      <c r="E24" s="80">
        <f>SUM(E25,E31)</f>
        <v>2094610</v>
      </c>
      <c r="F24" s="80">
        <f>SUM(F25,F31)</f>
        <v>2541070</v>
      </c>
      <c r="G24" s="80">
        <f>SUM(G25,G31)</f>
        <v>2458300</v>
      </c>
      <c r="H24" s="80">
        <f>SUM(H25,H31)</f>
        <v>2489800</v>
      </c>
    </row>
    <row r="25" spans="1:8" ht="15.75" customHeight="1" x14ac:dyDescent="0.25">
      <c r="A25" s="11">
        <v>3</v>
      </c>
      <c r="B25" s="11"/>
      <c r="C25" s="11" t="s">
        <v>10</v>
      </c>
      <c r="D25" s="69">
        <f>SUM(D26:D30)</f>
        <v>1830102</v>
      </c>
      <c r="E25" s="69">
        <f>SUM(E26:E30)</f>
        <v>2084540</v>
      </c>
      <c r="F25" s="69">
        <f>SUM(F26:F30)</f>
        <v>2519220</v>
      </c>
      <c r="G25" s="69">
        <f>SUM(G26:G30)</f>
        <v>2436300</v>
      </c>
      <c r="H25" s="69">
        <f>SUM(H26:H30)</f>
        <v>2467700</v>
      </c>
    </row>
    <row r="26" spans="1:8" ht="15.75" customHeight="1" x14ac:dyDescent="0.25">
      <c r="A26" s="11"/>
      <c r="B26" s="16">
        <v>31</v>
      </c>
      <c r="C26" s="16" t="s">
        <v>11</v>
      </c>
      <c r="D26" s="8">
        <v>1475858</v>
      </c>
      <c r="E26" s="9">
        <v>1583730</v>
      </c>
      <c r="F26" s="9">
        <v>1809750</v>
      </c>
      <c r="G26" s="9">
        <v>1760300</v>
      </c>
      <c r="H26" s="9">
        <v>1786600</v>
      </c>
    </row>
    <row r="27" spans="1:8" x14ac:dyDescent="0.25">
      <c r="A27" s="12"/>
      <c r="B27" s="12">
        <v>32</v>
      </c>
      <c r="C27" s="12" t="s">
        <v>21</v>
      </c>
      <c r="D27" s="8">
        <v>315131</v>
      </c>
      <c r="E27" s="9">
        <v>409670</v>
      </c>
      <c r="F27" s="9">
        <v>604270</v>
      </c>
      <c r="G27" s="9">
        <v>586100</v>
      </c>
      <c r="H27" s="9">
        <v>590400</v>
      </c>
    </row>
    <row r="28" spans="1:8" x14ac:dyDescent="0.25">
      <c r="A28" s="12"/>
      <c r="B28" s="12">
        <v>34</v>
      </c>
      <c r="C28" s="12" t="s">
        <v>90</v>
      </c>
      <c r="D28" s="8">
        <v>1759</v>
      </c>
      <c r="E28" s="9">
        <v>2960</v>
      </c>
      <c r="F28" s="9">
        <v>17100</v>
      </c>
      <c r="G28" s="9">
        <v>1000</v>
      </c>
      <c r="H28" s="9">
        <v>1000</v>
      </c>
    </row>
    <row r="29" spans="1:8" x14ac:dyDescent="0.25">
      <c r="A29" s="12"/>
      <c r="B29" s="12">
        <v>37</v>
      </c>
      <c r="C29" s="12" t="s">
        <v>91</v>
      </c>
      <c r="D29" s="8">
        <v>37354</v>
      </c>
      <c r="E29" s="9">
        <v>86560</v>
      </c>
      <c r="F29" s="9">
        <v>86500</v>
      </c>
      <c r="G29" s="9">
        <v>87300</v>
      </c>
      <c r="H29" s="9">
        <v>88100</v>
      </c>
    </row>
    <row r="30" spans="1:8" ht="12.75" customHeight="1" x14ac:dyDescent="0.25">
      <c r="A30" s="12"/>
      <c r="B30" s="12">
        <v>38</v>
      </c>
      <c r="C30" s="12" t="s">
        <v>92</v>
      </c>
      <c r="D30" s="8"/>
      <c r="E30" s="9">
        <v>1620</v>
      </c>
      <c r="F30" s="9">
        <v>1600</v>
      </c>
      <c r="G30" s="9">
        <v>1600</v>
      </c>
      <c r="H30" s="9">
        <v>1600</v>
      </c>
    </row>
    <row r="31" spans="1:8" ht="25.5" x14ac:dyDescent="0.25">
      <c r="A31" s="14">
        <v>4</v>
      </c>
      <c r="B31" s="15"/>
      <c r="C31" s="26" t="s">
        <v>12</v>
      </c>
      <c r="D31" s="69">
        <f>D32</f>
        <v>31514</v>
      </c>
      <c r="E31" s="69">
        <f>E32</f>
        <v>10070</v>
      </c>
      <c r="F31" s="69">
        <f>F32</f>
        <v>21850</v>
      </c>
      <c r="G31" s="69">
        <f>G32</f>
        <v>22000</v>
      </c>
      <c r="H31" s="69">
        <f>H32</f>
        <v>22100</v>
      </c>
    </row>
    <row r="32" spans="1:8" ht="38.25" x14ac:dyDescent="0.25">
      <c r="A32" s="16"/>
      <c r="B32" s="16">
        <v>42</v>
      </c>
      <c r="C32" s="27" t="s">
        <v>36</v>
      </c>
      <c r="D32" s="8">
        <v>31514</v>
      </c>
      <c r="E32" s="9">
        <v>10070</v>
      </c>
      <c r="F32" s="9">
        <v>21850</v>
      </c>
      <c r="G32" s="9">
        <v>22000</v>
      </c>
      <c r="H32" s="10">
        <v>22100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workbookViewId="0">
      <selection activeCell="C21" sqref="C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6" t="s">
        <v>38</v>
      </c>
      <c r="B1" s="86"/>
      <c r="C1" s="86"/>
      <c r="D1" s="86"/>
      <c r="E1" s="86"/>
      <c r="F1" s="8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86" t="s">
        <v>18</v>
      </c>
      <c r="B3" s="86"/>
      <c r="C3" s="86"/>
      <c r="D3" s="86"/>
      <c r="E3" s="86"/>
      <c r="F3" s="86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86" t="s">
        <v>4</v>
      </c>
      <c r="B5" s="86"/>
      <c r="C5" s="86"/>
      <c r="D5" s="86"/>
      <c r="E5" s="86"/>
      <c r="F5" s="86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86" t="s">
        <v>57</v>
      </c>
      <c r="B7" s="86"/>
      <c r="C7" s="86"/>
      <c r="D7" s="86"/>
      <c r="E7" s="86"/>
      <c r="F7" s="86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59</v>
      </c>
      <c r="B9" s="20" t="s">
        <v>41</v>
      </c>
      <c r="C9" s="21" t="s">
        <v>42</v>
      </c>
      <c r="D9" s="21" t="s">
        <v>39</v>
      </c>
      <c r="E9" s="21" t="s">
        <v>32</v>
      </c>
      <c r="F9" s="21" t="s">
        <v>40</v>
      </c>
    </row>
    <row r="10" spans="1:6" x14ac:dyDescent="0.25">
      <c r="A10" s="43" t="s">
        <v>0</v>
      </c>
      <c r="B10" s="71">
        <f>SUM(B11,B14,B16,B18,B21)</f>
        <v>1824757.62</v>
      </c>
      <c r="C10" s="71">
        <f>SUM(C11,C14,C16,C18,C21)</f>
        <v>2094610</v>
      </c>
      <c r="D10" s="71">
        <f>SUM(D11,D14,D16,D18,D21)</f>
        <v>2541070</v>
      </c>
      <c r="E10" s="71">
        <f>SUM(E11,E14,E16,E18,E21)</f>
        <v>2458300</v>
      </c>
      <c r="F10" s="71">
        <f>SUM(F11,F14,F16,F18,F21)</f>
        <v>2489800</v>
      </c>
    </row>
    <row r="11" spans="1:6" x14ac:dyDescent="0.25">
      <c r="A11" s="26" t="s">
        <v>64</v>
      </c>
      <c r="B11" s="70">
        <f>SUM(B12,B13)</f>
        <v>257668.23</v>
      </c>
      <c r="C11" s="71">
        <f>SUM(C12:C13)</f>
        <v>338590</v>
      </c>
      <c r="D11" s="71">
        <f>SUM(D12:D13)</f>
        <v>548220</v>
      </c>
      <c r="E11" s="71">
        <f>SUM(E12:E13)</f>
        <v>542300</v>
      </c>
      <c r="F11" s="71">
        <f>SUM(F12:F13)</f>
        <v>548400</v>
      </c>
    </row>
    <row r="12" spans="1:6" x14ac:dyDescent="0.25">
      <c r="A12" s="13" t="s">
        <v>65</v>
      </c>
      <c r="B12" s="9">
        <v>246275.5</v>
      </c>
      <c r="C12" s="9">
        <v>229630</v>
      </c>
      <c r="D12" s="9">
        <v>428020</v>
      </c>
      <c r="E12" s="9">
        <v>422100</v>
      </c>
      <c r="F12" s="9">
        <v>428200</v>
      </c>
    </row>
    <row r="13" spans="1:6" ht="17.25" customHeight="1" x14ac:dyDescent="0.25">
      <c r="A13" s="66" t="s">
        <v>83</v>
      </c>
      <c r="B13" s="9">
        <v>11392.73</v>
      </c>
      <c r="C13" s="9">
        <v>108960</v>
      </c>
      <c r="D13" s="9">
        <v>120200</v>
      </c>
      <c r="E13" s="9">
        <v>120200</v>
      </c>
      <c r="F13" s="9">
        <v>120200</v>
      </c>
    </row>
    <row r="14" spans="1:6" x14ac:dyDescent="0.25">
      <c r="A14" s="65" t="s">
        <v>66</v>
      </c>
      <c r="B14" s="68">
        <f>B15</f>
        <v>19787.060000000001</v>
      </c>
      <c r="C14" s="71">
        <f>C15</f>
        <v>15200</v>
      </c>
      <c r="D14" s="71">
        <f>D15</f>
        <v>16500</v>
      </c>
      <c r="E14" s="71">
        <f>E15</f>
        <v>16500</v>
      </c>
      <c r="F14" s="71">
        <f>F15</f>
        <v>16500</v>
      </c>
    </row>
    <row r="15" spans="1:6" x14ac:dyDescent="0.25">
      <c r="A15" s="13" t="s">
        <v>67</v>
      </c>
      <c r="B15" s="9">
        <v>19787.060000000001</v>
      </c>
      <c r="C15" s="9">
        <v>15200</v>
      </c>
      <c r="D15" s="9">
        <v>16500</v>
      </c>
      <c r="E15" s="9">
        <v>16500</v>
      </c>
      <c r="F15" s="9">
        <v>16500</v>
      </c>
    </row>
    <row r="16" spans="1:6" ht="25.5" x14ac:dyDescent="0.25">
      <c r="A16" s="11" t="s">
        <v>62</v>
      </c>
      <c r="B16" s="69">
        <f>B17</f>
        <v>73448.33</v>
      </c>
      <c r="C16" s="71">
        <f>C17</f>
        <v>39100</v>
      </c>
      <c r="D16" s="71">
        <f>D17</f>
        <v>47000</v>
      </c>
      <c r="E16" s="71">
        <f>E17</f>
        <v>47000</v>
      </c>
      <c r="F16" s="71">
        <f>F17</f>
        <v>47000</v>
      </c>
    </row>
    <row r="17" spans="1:6" ht="25.5" x14ac:dyDescent="0.25">
      <c r="A17" s="18" t="s">
        <v>63</v>
      </c>
      <c r="B17" s="8">
        <v>73448.33</v>
      </c>
      <c r="C17" s="9">
        <v>39100</v>
      </c>
      <c r="D17" s="9">
        <v>47000</v>
      </c>
      <c r="E17" s="9">
        <v>47000</v>
      </c>
      <c r="F17" s="9">
        <v>47000</v>
      </c>
    </row>
    <row r="18" spans="1:6" x14ac:dyDescent="0.25">
      <c r="A18" s="43" t="s">
        <v>60</v>
      </c>
      <c r="B18" s="69">
        <f>SUM(B19,B20)</f>
        <v>1473854</v>
      </c>
      <c r="C18" s="71">
        <f>SUM(C19:C20)</f>
        <v>1701720</v>
      </c>
      <c r="D18" s="71">
        <f>SUM(D19:D20)</f>
        <v>1929350</v>
      </c>
      <c r="E18" s="71">
        <f>SUM(E19:E20)</f>
        <v>1852500</v>
      </c>
      <c r="F18" s="71">
        <f>SUM(F19:F20)</f>
        <v>1877900</v>
      </c>
    </row>
    <row r="19" spans="1:6" x14ac:dyDescent="0.25">
      <c r="A19" s="67" t="s">
        <v>61</v>
      </c>
      <c r="B19" s="8">
        <v>1454632</v>
      </c>
      <c r="C19" s="9">
        <v>1692410</v>
      </c>
      <c r="D19" s="9">
        <v>1914700</v>
      </c>
      <c r="E19" s="9">
        <v>1852500</v>
      </c>
      <c r="F19" s="10">
        <v>1877900</v>
      </c>
    </row>
    <row r="20" spans="1:6" x14ac:dyDescent="0.25">
      <c r="A20" s="13" t="s">
        <v>84</v>
      </c>
      <c r="B20" s="8">
        <v>19222</v>
      </c>
      <c r="C20" s="9">
        <v>9310</v>
      </c>
      <c r="D20" s="9">
        <v>14650</v>
      </c>
      <c r="E20" s="9">
        <v>0</v>
      </c>
      <c r="F20" s="10">
        <v>0</v>
      </c>
    </row>
    <row r="21" spans="1:6" ht="25.5" x14ac:dyDescent="0.25">
      <c r="A21" s="43" t="s">
        <v>85</v>
      </c>
      <c r="B21" s="69">
        <f>B22</f>
        <v>0</v>
      </c>
      <c r="C21" s="71">
        <f>C22</f>
        <v>0</v>
      </c>
      <c r="D21" s="71">
        <f>D22</f>
        <v>0</v>
      </c>
      <c r="E21" s="71">
        <f>E22</f>
        <v>0</v>
      </c>
      <c r="F21" s="71">
        <f>F22</f>
        <v>0</v>
      </c>
    </row>
    <row r="22" spans="1:6" ht="38.25" x14ac:dyDescent="0.25">
      <c r="A22" s="67" t="s">
        <v>86</v>
      </c>
      <c r="B22" s="8"/>
      <c r="C22" s="9">
        <v>0</v>
      </c>
      <c r="D22" s="9">
        <v>0</v>
      </c>
      <c r="E22" s="9">
        <v>0</v>
      </c>
      <c r="F22" s="10">
        <v>0</v>
      </c>
    </row>
    <row r="25" spans="1:6" ht="15.75" customHeight="1" x14ac:dyDescent="0.25">
      <c r="A25" s="86" t="s">
        <v>58</v>
      </c>
      <c r="B25" s="86"/>
      <c r="C25" s="86"/>
      <c r="D25" s="86"/>
      <c r="E25" s="86"/>
      <c r="F25" s="86"/>
    </row>
    <row r="26" spans="1:6" ht="18" x14ac:dyDescent="0.25">
      <c r="A26" s="25"/>
      <c r="B26" s="25"/>
      <c r="C26" s="25"/>
      <c r="D26" s="25"/>
      <c r="E26" s="5"/>
      <c r="F26" s="5"/>
    </row>
    <row r="27" spans="1:6" ht="25.5" x14ac:dyDescent="0.25">
      <c r="A27" s="21" t="s">
        <v>59</v>
      </c>
      <c r="B27" s="20" t="s">
        <v>41</v>
      </c>
      <c r="C27" s="21" t="s">
        <v>42</v>
      </c>
      <c r="D27" s="21" t="s">
        <v>39</v>
      </c>
      <c r="E27" s="21" t="s">
        <v>32</v>
      </c>
      <c r="F27" s="21" t="s">
        <v>40</v>
      </c>
    </row>
    <row r="28" spans="1:6" x14ac:dyDescent="0.25">
      <c r="A28" s="43" t="s">
        <v>1</v>
      </c>
      <c r="B28" s="80">
        <f>SUM(B29,B32,B34,B37)</f>
        <v>1861616</v>
      </c>
      <c r="C28" s="80">
        <f>SUM(C29,C32,C34,C37)</f>
        <v>2094610</v>
      </c>
      <c r="D28" s="80">
        <f>SUM(D29,D32,D34,D37)</f>
        <v>2541070</v>
      </c>
      <c r="E28" s="80">
        <f>SUM(E29,E32,E34,E37)</f>
        <v>2458300</v>
      </c>
      <c r="F28" s="80">
        <f>SUM(F29,F32,F34,F37)</f>
        <v>2489800</v>
      </c>
    </row>
    <row r="29" spans="1:6" ht="15.75" customHeight="1" x14ac:dyDescent="0.25">
      <c r="A29" s="26" t="s">
        <v>64</v>
      </c>
      <c r="B29" s="68">
        <f>SUM(B30,B31)</f>
        <v>288375</v>
      </c>
      <c r="C29" s="68">
        <f>SUM(C30,C31)</f>
        <v>338590</v>
      </c>
      <c r="D29" s="68">
        <f>SUM(D30,D31)</f>
        <v>548220</v>
      </c>
      <c r="E29" s="68">
        <f>SUM(E30,E31)</f>
        <v>542300</v>
      </c>
      <c r="F29" s="68">
        <f>SUM(F30,F31)</f>
        <v>548400</v>
      </c>
    </row>
    <row r="30" spans="1:6" x14ac:dyDescent="0.25">
      <c r="A30" s="13" t="s">
        <v>65</v>
      </c>
      <c r="B30" s="8">
        <v>190889</v>
      </c>
      <c r="C30" s="9">
        <v>229630</v>
      </c>
      <c r="D30" s="9">
        <v>428020</v>
      </c>
      <c r="E30" s="9">
        <v>422100</v>
      </c>
      <c r="F30" s="9">
        <v>428200</v>
      </c>
    </row>
    <row r="31" spans="1:6" x14ac:dyDescent="0.25">
      <c r="A31" s="66" t="s">
        <v>83</v>
      </c>
      <c r="B31" s="8">
        <v>97486</v>
      </c>
      <c r="C31" s="9">
        <v>108960</v>
      </c>
      <c r="D31" s="9">
        <v>120200</v>
      </c>
      <c r="E31" s="9">
        <v>120200</v>
      </c>
      <c r="F31" s="9">
        <v>120200</v>
      </c>
    </row>
    <row r="32" spans="1:6" ht="25.5" x14ac:dyDescent="0.25">
      <c r="A32" s="11" t="s">
        <v>62</v>
      </c>
      <c r="B32" s="69">
        <f>B33</f>
        <v>66078</v>
      </c>
      <c r="C32" s="69">
        <f>C33</f>
        <v>39100</v>
      </c>
      <c r="D32" s="71">
        <f>D33</f>
        <v>47000</v>
      </c>
      <c r="E32" s="71">
        <f>E33</f>
        <v>47000</v>
      </c>
      <c r="F32" s="71">
        <f>F33</f>
        <v>47000</v>
      </c>
    </row>
    <row r="33" spans="1:6" ht="25.5" x14ac:dyDescent="0.25">
      <c r="A33" s="18" t="s">
        <v>63</v>
      </c>
      <c r="B33" s="8">
        <v>66078</v>
      </c>
      <c r="C33" s="9">
        <v>39100</v>
      </c>
      <c r="D33" s="9">
        <v>47000</v>
      </c>
      <c r="E33" s="9">
        <v>47000</v>
      </c>
      <c r="F33" s="9">
        <v>47000</v>
      </c>
    </row>
    <row r="34" spans="1:6" x14ac:dyDescent="0.25">
      <c r="A34" s="43" t="s">
        <v>60</v>
      </c>
      <c r="B34" s="69">
        <f>SUM(B35,B36)</f>
        <v>1487313</v>
      </c>
      <c r="C34" s="71">
        <f>SUM(C35:C36)</f>
        <v>1701720</v>
      </c>
      <c r="D34" s="71">
        <f>SUM(D35:D36)</f>
        <v>1929350</v>
      </c>
      <c r="E34" s="71">
        <f>SUM(E35:E36)</f>
        <v>1852500</v>
      </c>
      <c r="F34" s="71">
        <f>SUM(F35:F36)</f>
        <v>1877900</v>
      </c>
    </row>
    <row r="35" spans="1:6" x14ac:dyDescent="0.25">
      <c r="A35" s="67" t="s">
        <v>61</v>
      </c>
      <c r="B35" s="8">
        <v>1455456</v>
      </c>
      <c r="C35" s="9">
        <v>1692140</v>
      </c>
      <c r="D35" s="9">
        <v>1914700</v>
      </c>
      <c r="E35" s="9">
        <v>1852500</v>
      </c>
      <c r="F35" s="10">
        <v>1877900</v>
      </c>
    </row>
    <row r="36" spans="1:6" x14ac:dyDescent="0.25">
      <c r="A36" s="13" t="s">
        <v>84</v>
      </c>
      <c r="B36" s="8">
        <v>31857</v>
      </c>
      <c r="C36" s="9">
        <v>9580</v>
      </c>
      <c r="D36" s="9">
        <v>14650</v>
      </c>
      <c r="E36" s="9">
        <v>0</v>
      </c>
      <c r="F36" s="10">
        <v>0</v>
      </c>
    </row>
    <row r="37" spans="1:6" x14ac:dyDescent="0.25">
      <c r="A37" s="26" t="s">
        <v>66</v>
      </c>
      <c r="B37" s="69">
        <f>B38</f>
        <v>19850</v>
      </c>
      <c r="C37" s="69">
        <f>C38</f>
        <v>15200</v>
      </c>
      <c r="D37" s="69">
        <f>D38</f>
        <v>16500</v>
      </c>
      <c r="E37" s="69">
        <f>E38</f>
        <v>16500</v>
      </c>
      <c r="F37" s="69">
        <f>F38</f>
        <v>16500</v>
      </c>
    </row>
    <row r="38" spans="1:6" x14ac:dyDescent="0.25">
      <c r="A38" s="13" t="s">
        <v>67</v>
      </c>
      <c r="B38" s="8">
        <v>19850</v>
      </c>
      <c r="C38" s="9">
        <v>15200</v>
      </c>
      <c r="D38" s="9">
        <v>16500</v>
      </c>
      <c r="E38" s="9">
        <v>16500</v>
      </c>
      <c r="F38" s="10">
        <v>16500</v>
      </c>
    </row>
  </sheetData>
  <mergeCells count="5">
    <mergeCell ref="A1:F1"/>
    <mergeCell ref="A3:F3"/>
    <mergeCell ref="A5:F5"/>
    <mergeCell ref="A7:F7"/>
    <mergeCell ref="A25:F25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C13" sqref="C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6" t="s">
        <v>38</v>
      </c>
      <c r="B1" s="86"/>
      <c r="C1" s="86"/>
      <c r="D1" s="86"/>
      <c r="E1" s="86"/>
      <c r="F1" s="8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6" t="s">
        <v>18</v>
      </c>
      <c r="B3" s="86"/>
      <c r="C3" s="86"/>
      <c r="D3" s="86"/>
      <c r="E3" s="87"/>
      <c r="F3" s="8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6" t="s">
        <v>4</v>
      </c>
      <c r="B5" s="88"/>
      <c r="C5" s="88"/>
      <c r="D5" s="88"/>
      <c r="E5" s="88"/>
      <c r="F5" s="8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6" t="s">
        <v>13</v>
      </c>
      <c r="B7" s="107"/>
      <c r="C7" s="107"/>
      <c r="D7" s="107"/>
      <c r="E7" s="107"/>
      <c r="F7" s="10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59</v>
      </c>
      <c r="B9" s="20" t="s">
        <v>41</v>
      </c>
      <c r="C9" s="21" t="s">
        <v>42</v>
      </c>
      <c r="D9" s="21" t="s">
        <v>39</v>
      </c>
      <c r="E9" s="21" t="s">
        <v>32</v>
      </c>
      <c r="F9" s="21" t="s">
        <v>40</v>
      </c>
    </row>
    <row r="10" spans="1:6" ht="15.75" customHeight="1" x14ac:dyDescent="0.25">
      <c r="A10" s="11" t="s">
        <v>14</v>
      </c>
      <c r="B10" s="8">
        <v>1861616</v>
      </c>
      <c r="C10" s="9">
        <f>C11</f>
        <v>2094610</v>
      </c>
      <c r="D10" s="9">
        <v>2541070</v>
      </c>
      <c r="E10" s="9">
        <v>2458300</v>
      </c>
      <c r="F10" s="9">
        <v>2489800</v>
      </c>
    </row>
    <row r="11" spans="1:6" ht="15.75" customHeight="1" x14ac:dyDescent="0.25">
      <c r="A11" s="11" t="s">
        <v>95</v>
      </c>
      <c r="B11" s="8">
        <v>1861616</v>
      </c>
      <c r="C11" s="9">
        <f>SUM(C12,C13)</f>
        <v>2094610</v>
      </c>
      <c r="D11" s="9">
        <v>2541070</v>
      </c>
      <c r="E11" s="9">
        <v>2458300</v>
      </c>
      <c r="F11" s="9">
        <v>2489800</v>
      </c>
    </row>
    <row r="12" spans="1:6" x14ac:dyDescent="0.25">
      <c r="A12" s="18" t="s">
        <v>93</v>
      </c>
      <c r="B12" s="8">
        <v>1768305</v>
      </c>
      <c r="C12" s="9">
        <v>1916480</v>
      </c>
      <c r="D12" s="9">
        <v>2362970</v>
      </c>
      <c r="E12" s="9">
        <v>2279800</v>
      </c>
      <c r="F12" s="9">
        <v>2310900</v>
      </c>
    </row>
    <row r="13" spans="1:6" x14ac:dyDescent="0.25">
      <c r="A13" s="17" t="s">
        <v>94</v>
      </c>
      <c r="B13" s="8">
        <v>93310.58</v>
      </c>
      <c r="C13" s="9">
        <v>178130</v>
      </c>
      <c r="D13" s="9">
        <v>178100</v>
      </c>
      <c r="E13" s="9">
        <v>178500</v>
      </c>
      <c r="F13" s="9">
        <v>178900</v>
      </c>
    </row>
    <row r="14" spans="1:6" x14ac:dyDescent="0.25">
      <c r="A14" s="11"/>
      <c r="B14" s="8"/>
      <c r="C14" s="9"/>
      <c r="D14" s="9"/>
      <c r="E14" s="9"/>
      <c r="F14" s="10"/>
    </row>
    <row r="15" spans="1:6" x14ac:dyDescent="0.25">
      <c r="A15" s="19"/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topLeftCell="A10"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6" t="s">
        <v>38</v>
      </c>
      <c r="B1" s="86"/>
      <c r="C1" s="86"/>
      <c r="D1" s="86"/>
      <c r="E1" s="86"/>
      <c r="F1" s="86"/>
      <c r="G1" s="86"/>
      <c r="H1" s="8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6" t="s">
        <v>18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6" t="s">
        <v>68</v>
      </c>
      <c r="B5" s="86"/>
      <c r="C5" s="86"/>
      <c r="D5" s="86"/>
      <c r="E5" s="86"/>
      <c r="F5" s="86"/>
      <c r="G5" s="86"/>
      <c r="H5" s="8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37</v>
      </c>
      <c r="D7" s="20" t="s">
        <v>41</v>
      </c>
      <c r="E7" s="21" t="s">
        <v>42</v>
      </c>
      <c r="F7" s="21" t="s">
        <v>39</v>
      </c>
      <c r="G7" s="21" t="s">
        <v>32</v>
      </c>
      <c r="H7" s="21" t="s">
        <v>40</v>
      </c>
    </row>
    <row r="8" spans="1:8" x14ac:dyDescent="0.25">
      <c r="A8" s="41"/>
      <c r="B8" s="42"/>
      <c r="C8" s="40" t="s">
        <v>70</v>
      </c>
      <c r="D8" s="42"/>
      <c r="E8" s="41"/>
      <c r="F8" s="41"/>
      <c r="G8" s="41"/>
      <c r="H8" s="41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44"/>
      <c r="D11" s="8"/>
      <c r="E11" s="9"/>
      <c r="F11" s="9"/>
      <c r="G11" s="9"/>
      <c r="H11" s="9"/>
    </row>
    <row r="12" spans="1:8" x14ac:dyDescent="0.25">
      <c r="A12" s="11"/>
      <c r="B12" s="16"/>
      <c r="C12" s="40" t="s">
        <v>73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6" t="s">
        <v>38</v>
      </c>
      <c r="B1" s="86"/>
      <c r="C1" s="86"/>
      <c r="D1" s="86"/>
      <c r="E1" s="86"/>
      <c r="F1" s="8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86" t="s">
        <v>18</v>
      </c>
      <c r="B3" s="86"/>
      <c r="C3" s="86"/>
      <c r="D3" s="86"/>
      <c r="E3" s="86"/>
      <c r="F3" s="86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86" t="s">
        <v>69</v>
      </c>
      <c r="B5" s="86"/>
      <c r="C5" s="86"/>
      <c r="D5" s="86"/>
      <c r="E5" s="86"/>
      <c r="F5" s="86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59</v>
      </c>
      <c r="B7" s="20" t="s">
        <v>41</v>
      </c>
      <c r="C7" s="21" t="s">
        <v>42</v>
      </c>
      <c r="D7" s="21" t="s">
        <v>39</v>
      </c>
      <c r="E7" s="21" t="s">
        <v>32</v>
      </c>
      <c r="F7" s="21" t="s">
        <v>40</v>
      </c>
    </row>
    <row r="8" spans="1:6" x14ac:dyDescent="0.25">
      <c r="A8" s="11" t="s">
        <v>70</v>
      </c>
      <c r="B8" s="8"/>
      <c r="C8" s="9"/>
      <c r="D8" s="9"/>
      <c r="E8" s="9"/>
      <c r="F8" s="9"/>
    </row>
    <row r="9" spans="1:6" ht="25.5" x14ac:dyDescent="0.25">
      <c r="A9" s="11" t="s">
        <v>71</v>
      </c>
      <c r="B9" s="8"/>
      <c r="C9" s="9"/>
      <c r="D9" s="9"/>
      <c r="E9" s="9"/>
      <c r="F9" s="9"/>
    </row>
    <row r="10" spans="1:6" ht="25.5" x14ac:dyDescent="0.25">
      <c r="A10" s="18" t="s">
        <v>72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73</v>
      </c>
      <c r="B12" s="8"/>
      <c r="C12" s="9"/>
      <c r="D12" s="9"/>
      <c r="E12" s="9"/>
      <c r="F12" s="9"/>
    </row>
    <row r="13" spans="1:6" x14ac:dyDescent="0.25">
      <c r="A13" s="26" t="s">
        <v>64</v>
      </c>
      <c r="B13" s="8"/>
      <c r="C13" s="9"/>
      <c r="D13" s="9"/>
      <c r="E13" s="9"/>
      <c r="F13" s="9"/>
    </row>
    <row r="14" spans="1:6" x14ac:dyDescent="0.25">
      <c r="A14" s="13" t="s">
        <v>65</v>
      </c>
      <c r="B14" s="8"/>
      <c r="C14" s="9"/>
      <c r="D14" s="9"/>
      <c r="E14" s="9"/>
      <c r="F14" s="10"/>
    </row>
    <row r="15" spans="1:6" x14ac:dyDescent="0.25">
      <c r="A15" s="26" t="s">
        <v>66</v>
      </c>
      <c r="B15" s="8"/>
      <c r="C15" s="9"/>
      <c r="D15" s="9"/>
      <c r="E15" s="9"/>
      <c r="F15" s="10"/>
    </row>
    <row r="16" spans="1:6" x14ac:dyDescent="0.25">
      <c r="A16" s="13" t="s">
        <v>67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56"/>
  <sheetViews>
    <sheetView workbookViewId="0">
      <selection activeCell="F104" sqref="F10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6" t="s">
        <v>38</v>
      </c>
      <c r="B1" s="86"/>
      <c r="C1" s="86"/>
      <c r="D1" s="86"/>
      <c r="E1" s="86"/>
      <c r="F1" s="86"/>
      <c r="G1" s="86"/>
      <c r="H1" s="86"/>
      <c r="I1" s="86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6" t="s">
        <v>17</v>
      </c>
      <c r="B3" s="88"/>
      <c r="C3" s="88"/>
      <c r="D3" s="88"/>
      <c r="E3" s="88"/>
      <c r="F3" s="88"/>
      <c r="G3" s="88"/>
      <c r="H3" s="88"/>
      <c r="I3" s="8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20" t="s">
        <v>19</v>
      </c>
      <c r="B5" s="121"/>
      <c r="C5" s="122"/>
      <c r="D5" s="20" t="s">
        <v>20</v>
      </c>
      <c r="E5" s="20" t="s">
        <v>41</v>
      </c>
      <c r="F5" s="21" t="s">
        <v>42</v>
      </c>
      <c r="G5" s="21" t="s">
        <v>39</v>
      </c>
      <c r="H5" s="21" t="s">
        <v>32</v>
      </c>
      <c r="I5" s="21" t="s">
        <v>40</v>
      </c>
    </row>
    <row r="6" spans="1:9" ht="25.5" x14ac:dyDescent="0.25">
      <c r="A6" s="117" t="s">
        <v>96</v>
      </c>
      <c r="B6" s="118"/>
      <c r="C6" s="119"/>
      <c r="D6" s="29" t="s">
        <v>106</v>
      </c>
      <c r="E6" s="69">
        <f>SUM(E7,E30,E38,E47,E62,E79,E83,E87,E104,E111,E115,E124)</f>
        <v>1861615.62</v>
      </c>
      <c r="F6" s="69">
        <f>SUM(F7,F30,F38,F47,F62,F79,F83,F87,F104,F111,F115,F124,F133,F139)</f>
        <v>2094610</v>
      </c>
      <c r="G6" s="69">
        <f>SUM(G7,G30,G38,G47,G62,G79,G83,G87,G104,G111,G115,G124,G133,G139)</f>
        <v>2541070</v>
      </c>
      <c r="H6" s="69">
        <f>SUM(H7,H30,H38,H47,H62,H79,H83,H87,H104,H111,H115,H124,H133,H139)</f>
        <v>2458300</v>
      </c>
      <c r="I6" s="69">
        <f>SUM(I7,I30,I38,I47,I62,I79,I83,I87,I104,I111,I115,I124,I133,I139)</f>
        <v>2489800</v>
      </c>
    </row>
    <row r="7" spans="1:9" x14ac:dyDescent="0.25">
      <c r="A7" s="117" t="s">
        <v>97</v>
      </c>
      <c r="B7" s="118"/>
      <c r="C7" s="119"/>
      <c r="D7" s="29" t="s">
        <v>98</v>
      </c>
      <c r="E7" s="83">
        <f>SUM(E8,E12,E16,E19,E22,E27)</f>
        <v>1543202.05</v>
      </c>
      <c r="F7" s="83">
        <f>SUM(F8,F12,F16,F19,F22,F27)</f>
        <v>1638370</v>
      </c>
      <c r="G7" s="83">
        <f>SUM(G8,G12,G16,G19,G22,G27)</f>
        <v>2061900</v>
      </c>
      <c r="H7" s="83">
        <f>SUM(H8,H12,H16,H19,H22,H27)</f>
        <v>2002600</v>
      </c>
      <c r="I7" s="83">
        <f>SUM(I8,I12,I16,I19,I22,I27)</f>
        <v>2030900</v>
      </c>
    </row>
    <row r="8" spans="1:9" ht="25.5" x14ac:dyDescent="0.25">
      <c r="A8" s="108" t="s">
        <v>100</v>
      </c>
      <c r="B8" s="109"/>
      <c r="C8" s="110"/>
      <c r="D8" s="39" t="s">
        <v>99</v>
      </c>
      <c r="E8" s="68">
        <f>E9</f>
        <v>13892.25</v>
      </c>
      <c r="F8" s="68">
        <f>F9</f>
        <v>6170</v>
      </c>
      <c r="G8" s="68">
        <f>G9</f>
        <v>197100</v>
      </c>
      <c r="H8" s="68">
        <f>H9</f>
        <v>200000</v>
      </c>
      <c r="I8" s="68">
        <f>I9</f>
        <v>202900</v>
      </c>
    </row>
    <row r="9" spans="1:9" x14ac:dyDescent="0.25">
      <c r="A9" s="108">
        <v>3</v>
      </c>
      <c r="B9" s="109"/>
      <c r="C9" s="110"/>
      <c r="D9" s="28" t="s">
        <v>10</v>
      </c>
      <c r="E9" s="8">
        <v>13892.25</v>
      </c>
      <c r="F9" s="9">
        <f>SUM(F10,F11)</f>
        <v>6170</v>
      </c>
      <c r="G9" s="9">
        <f>SUM(G10,G11)</f>
        <v>197100</v>
      </c>
      <c r="H9" s="9">
        <f>SUM(H10,H11)</f>
        <v>200000</v>
      </c>
      <c r="I9" s="9">
        <f>SUM(I10,I11)</f>
        <v>202900</v>
      </c>
    </row>
    <row r="10" spans="1:9" x14ac:dyDescent="0.25">
      <c r="A10" s="111">
        <v>31</v>
      </c>
      <c r="B10" s="112"/>
      <c r="C10" s="113"/>
      <c r="D10" s="28" t="s">
        <v>11</v>
      </c>
      <c r="E10" s="8">
        <v>0</v>
      </c>
      <c r="F10" s="9">
        <v>0</v>
      </c>
      <c r="G10" s="9">
        <v>0</v>
      </c>
      <c r="H10" s="9">
        <v>0</v>
      </c>
      <c r="I10" s="10">
        <v>0</v>
      </c>
    </row>
    <row r="11" spans="1:9" x14ac:dyDescent="0.25">
      <c r="A11" s="111">
        <v>32</v>
      </c>
      <c r="B11" s="112"/>
      <c r="C11" s="113"/>
      <c r="D11" s="28" t="s">
        <v>21</v>
      </c>
      <c r="E11" s="8">
        <v>13892.25</v>
      </c>
      <c r="F11" s="9">
        <v>6170</v>
      </c>
      <c r="G11" s="9">
        <v>197100</v>
      </c>
      <c r="H11" s="9">
        <v>200000</v>
      </c>
      <c r="I11" s="10">
        <v>202900</v>
      </c>
    </row>
    <row r="12" spans="1:9" ht="25.5" customHeight="1" x14ac:dyDescent="0.25">
      <c r="A12" s="108" t="s">
        <v>101</v>
      </c>
      <c r="B12" s="109"/>
      <c r="C12" s="110"/>
      <c r="D12" s="79" t="s">
        <v>102</v>
      </c>
      <c r="E12" s="82">
        <f>E13</f>
        <v>97485.93</v>
      </c>
      <c r="F12" s="82">
        <f>F13</f>
        <v>106100</v>
      </c>
      <c r="G12" s="82">
        <f>G13</f>
        <v>110700</v>
      </c>
      <c r="H12" s="82">
        <f>H13</f>
        <v>110700</v>
      </c>
      <c r="I12" s="82">
        <f>I13</f>
        <v>110700</v>
      </c>
    </row>
    <row r="13" spans="1:9" x14ac:dyDescent="0.25">
      <c r="A13" s="77">
        <v>3</v>
      </c>
      <c r="B13" s="78"/>
      <c r="C13" s="79"/>
      <c r="D13" s="72" t="s">
        <v>10</v>
      </c>
      <c r="E13" s="8">
        <f>SUM(E14,E15)</f>
        <v>97485.93</v>
      </c>
      <c r="F13" s="8">
        <f>SUM(F14,F15)</f>
        <v>106100</v>
      </c>
      <c r="G13" s="8">
        <f>SUM(G14,G15)</f>
        <v>110700</v>
      </c>
      <c r="H13" s="8">
        <f>SUM(H14,H15)</f>
        <v>110700</v>
      </c>
      <c r="I13" s="8">
        <f>SUM(I14,I15)</f>
        <v>110700</v>
      </c>
    </row>
    <row r="14" spans="1:9" x14ac:dyDescent="0.25">
      <c r="A14" s="81">
        <v>32</v>
      </c>
      <c r="B14" s="78"/>
      <c r="C14" s="79"/>
      <c r="D14" s="72" t="s">
        <v>21</v>
      </c>
      <c r="E14" s="8">
        <v>95727</v>
      </c>
      <c r="F14" s="9">
        <v>105040</v>
      </c>
      <c r="G14" s="9">
        <v>109700</v>
      </c>
      <c r="H14" s="9">
        <v>109700</v>
      </c>
      <c r="I14" s="10">
        <v>109700</v>
      </c>
    </row>
    <row r="15" spans="1:9" ht="25.5" x14ac:dyDescent="0.25">
      <c r="A15" s="81">
        <v>34</v>
      </c>
      <c r="B15" s="74"/>
      <c r="C15" s="75"/>
      <c r="D15" s="72" t="s">
        <v>103</v>
      </c>
      <c r="E15" s="8">
        <v>1758.93</v>
      </c>
      <c r="F15" s="9">
        <v>1060</v>
      </c>
      <c r="G15" s="9">
        <v>1000</v>
      </c>
      <c r="H15" s="9">
        <v>1000</v>
      </c>
      <c r="I15" s="10">
        <v>1000</v>
      </c>
    </row>
    <row r="16" spans="1:9" ht="25.5" customHeight="1" x14ac:dyDescent="0.25">
      <c r="A16" s="108" t="s">
        <v>104</v>
      </c>
      <c r="B16" s="109"/>
      <c r="C16" s="110"/>
      <c r="D16" s="79" t="s">
        <v>105</v>
      </c>
      <c r="E16" s="82">
        <f t="shared" ref="E16:I17" si="0">E17</f>
        <v>10784</v>
      </c>
      <c r="F16" s="82">
        <f t="shared" si="0"/>
        <v>11100</v>
      </c>
      <c r="G16" s="82">
        <f t="shared" si="0"/>
        <v>12100</v>
      </c>
      <c r="H16" s="82">
        <f t="shared" si="0"/>
        <v>12100</v>
      </c>
      <c r="I16" s="82">
        <f t="shared" si="0"/>
        <v>12100</v>
      </c>
    </row>
    <row r="17" spans="1:9" x14ac:dyDescent="0.25">
      <c r="A17" s="108">
        <v>3</v>
      </c>
      <c r="B17" s="109"/>
      <c r="C17" s="110"/>
      <c r="D17" s="72" t="s">
        <v>10</v>
      </c>
      <c r="E17" s="8">
        <f t="shared" si="0"/>
        <v>10784</v>
      </c>
      <c r="F17" s="8">
        <f t="shared" si="0"/>
        <v>11100</v>
      </c>
      <c r="G17" s="8">
        <f t="shared" si="0"/>
        <v>12100</v>
      </c>
      <c r="H17" s="8">
        <f t="shared" si="0"/>
        <v>12100</v>
      </c>
      <c r="I17" s="8">
        <f t="shared" si="0"/>
        <v>12100</v>
      </c>
    </row>
    <row r="18" spans="1:9" x14ac:dyDescent="0.25">
      <c r="A18" s="111">
        <v>32</v>
      </c>
      <c r="B18" s="112"/>
      <c r="C18" s="113"/>
      <c r="D18" s="72" t="s">
        <v>21</v>
      </c>
      <c r="E18" s="8">
        <v>10784</v>
      </c>
      <c r="F18" s="9">
        <v>11100</v>
      </c>
      <c r="G18" s="9">
        <v>12100</v>
      </c>
      <c r="H18" s="9">
        <v>12100</v>
      </c>
      <c r="I18" s="10">
        <v>12100</v>
      </c>
    </row>
    <row r="19" spans="1:9" x14ac:dyDescent="0.25">
      <c r="A19" s="108" t="s">
        <v>107</v>
      </c>
      <c r="B19" s="109"/>
      <c r="C19" s="110"/>
      <c r="D19" s="79" t="s">
        <v>108</v>
      </c>
      <c r="E19" s="82">
        <f>E20</f>
        <v>2646.27</v>
      </c>
      <c r="F19" s="82">
        <f>F20</f>
        <v>0</v>
      </c>
      <c r="G19" s="82">
        <f>G20</f>
        <v>0</v>
      </c>
      <c r="H19" s="82">
        <f>H20</f>
        <v>0</v>
      </c>
      <c r="I19" s="82">
        <f>I20</f>
        <v>0</v>
      </c>
    </row>
    <row r="20" spans="1:9" x14ac:dyDescent="0.25">
      <c r="A20" s="108">
        <v>3</v>
      </c>
      <c r="B20" s="109"/>
      <c r="C20" s="110"/>
      <c r="D20" s="72" t="s">
        <v>10</v>
      </c>
      <c r="E20" s="8">
        <f>E21</f>
        <v>2646.27</v>
      </c>
      <c r="F20" s="8">
        <f t="shared" ref="F20:I20" si="1">F21</f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</row>
    <row r="21" spans="1:9" x14ac:dyDescent="0.25">
      <c r="A21" s="81">
        <v>32</v>
      </c>
      <c r="B21" s="78"/>
      <c r="C21" s="79"/>
      <c r="D21" s="72" t="s">
        <v>21</v>
      </c>
      <c r="E21" s="8">
        <v>2646.27</v>
      </c>
      <c r="F21" s="9">
        <v>0</v>
      </c>
      <c r="G21" s="9">
        <v>0</v>
      </c>
      <c r="H21" s="9">
        <v>0</v>
      </c>
      <c r="I21" s="10">
        <v>0</v>
      </c>
    </row>
    <row r="22" spans="1:9" x14ac:dyDescent="0.25">
      <c r="A22" s="108" t="s">
        <v>109</v>
      </c>
      <c r="B22" s="109"/>
      <c r="C22" s="110"/>
      <c r="D22" s="79" t="s">
        <v>111</v>
      </c>
      <c r="E22" s="82">
        <f>E23</f>
        <v>1416189</v>
      </c>
      <c r="F22" s="82">
        <f>F23</f>
        <v>1515000</v>
      </c>
      <c r="G22" s="82">
        <f>G23</f>
        <v>1742000</v>
      </c>
      <c r="H22" s="82">
        <f>H23</f>
        <v>1679800</v>
      </c>
      <c r="I22" s="82">
        <f>I23</f>
        <v>1705200</v>
      </c>
    </row>
    <row r="23" spans="1:9" x14ac:dyDescent="0.25">
      <c r="A23" s="108">
        <v>3</v>
      </c>
      <c r="B23" s="109"/>
      <c r="C23" s="110"/>
      <c r="D23" s="72" t="s">
        <v>10</v>
      </c>
      <c r="E23" s="8">
        <f>SUM(E24,E25,E26)</f>
        <v>1416189</v>
      </c>
      <c r="F23" s="8">
        <f t="shared" ref="F23:I23" si="2">SUM(F24,F25,F26)</f>
        <v>1515000</v>
      </c>
      <c r="G23" s="8">
        <f t="shared" si="2"/>
        <v>1742000</v>
      </c>
      <c r="H23" s="8">
        <f t="shared" si="2"/>
        <v>1679800</v>
      </c>
      <c r="I23" s="8">
        <f t="shared" si="2"/>
        <v>1705200</v>
      </c>
    </row>
    <row r="24" spans="1:9" x14ac:dyDescent="0.25">
      <c r="A24" s="111">
        <v>31</v>
      </c>
      <c r="B24" s="112"/>
      <c r="C24" s="113"/>
      <c r="D24" s="72" t="s">
        <v>11</v>
      </c>
      <c r="E24" s="8">
        <v>1382547</v>
      </c>
      <c r="F24" s="9">
        <v>1474200</v>
      </c>
      <c r="G24" s="9">
        <v>1667700</v>
      </c>
      <c r="H24" s="9">
        <v>1641700</v>
      </c>
      <c r="I24" s="10">
        <v>1666600</v>
      </c>
    </row>
    <row r="25" spans="1:9" x14ac:dyDescent="0.25">
      <c r="A25" s="111">
        <v>32</v>
      </c>
      <c r="B25" s="112"/>
      <c r="C25" s="113"/>
      <c r="D25" s="72" t="s">
        <v>21</v>
      </c>
      <c r="E25" s="8">
        <v>33642</v>
      </c>
      <c r="F25" s="9">
        <v>38900</v>
      </c>
      <c r="G25" s="9">
        <v>58200</v>
      </c>
      <c r="H25" s="9">
        <v>38100</v>
      </c>
      <c r="I25" s="10">
        <v>38600</v>
      </c>
    </row>
    <row r="26" spans="1:9" x14ac:dyDescent="0.25">
      <c r="A26" s="81">
        <v>34</v>
      </c>
      <c r="B26" s="74"/>
      <c r="C26" s="75"/>
      <c r="D26" s="72" t="s">
        <v>90</v>
      </c>
      <c r="E26" s="8">
        <v>0</v>
      </c>
      <c r="F26" s="9">
        <v>1900</v>
      </c>
      <c r="G26" s="9">
        <v>16100</v>
      </c>
      <c r="H26" s="9">
        <v>0</v>
      </c>
      <c r="I26" s="10">
        <v>0</v>
      </c>
    </row>
    <row r="27" spans="1:9" ht="25.5" x14ac:dyDescent="0.25">
      <c r="A27" s="108" t="s">
        <v>110</v>
      </c>
      <c r="B27" s="109"/>
      <c r="C27" s="110"/>
      <c r="D27" s="79" t="s">
        <v>112</v>
      </c>
      <c r="E27" s="82">
        <f t="shared" ref="E27:I28" si="3">E28</f>
        <v>2204.6</v>
      </c>
      <c r="F27" s="82">
        <f t="shared" si="3"/>
        <v>0</v>
      </c>
      <c r="G27" s="82">
        <f t="shared" si="3"/>
        <v>0</v>
      </c>
      <c r="H27" s="82">
        <f t="shared" si="3"/>
        <v>0</v>
      </c>
      <c r="I27" s="82">
        <f t="shared" si="3"/>
        <v>0</v>
      </c>
    </row>
    <row r="28" spans="1:9" x14ac:dyDescent="0.25">
      <c r="A28" s="108">
        <v>3</v>
      </c>
      <c r="B28" s="109"/>
      <c r="C28" s="110"/>
      <c r="D28" s="72" t="s">
        <v>10</v>
      </c>
      <c r="E28" s="8">
        <f t="shared" si="3"/>
        <v>2204.6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</row>
    <row r="29" spans="1:9" x14ac:dyDescent="0.25">
      <c r="A29" s="111">
        <v>32</v>
      </c>
      <c r="B29" s="112"/>
      <c r="C29" s="113"/>
      <c r="D29" s="72" t="s">
        <v>21</v>
      </c>
      <c r="E29" s="8">
        <v>2204.6</v>
      </c>
      <c r="F29" s="9">
        <v>0</v>
      </c>
      <c r="G29" s="9">
        <v>0</v>
      </c>
      <c r="H29" s="9">
        <v>0</v>
      </c>
      <c r="I29" s="10">
        <v>0</v>
      </c>
    </row>
    <row r="30" spans="1:9" x14ac:dyDescent="0.25">
      <c r="A30" s="117" t="s">
        <v>113</v>
      </c>
      <c r="B30" s="118"/>
      <c r="C30" s="119"/>
      <c r="D30" s="76" t="s">
        <v>114</v>
      </c>
      <c r="E30" s="83">
        <f>SUM(E31,E35,E153,E156,E159,E163)</f>
        <v>72546.709999999992</v>
      </c>
      <c r="F30" s="83">
        <f>SUM(F31,F35,F153,F156,F159,F163)</f>
        <v>93570</v>
      </c>
      <c r="G30" s="83">
        <f>SUM(G31,G35,G153,G156,G159,G163)</f>
        <v>119500</v>
      </c>
      <c r="H30" s="83">
        <f>SUM(H31,H35,H153,H156,H159,H163)</f>
        <v>120800</v>
      </c>
      <c r="I30" s="83">
        <f>SUM(I31,I35,I153,I156,I159,I163)</f>
        <v>122200</v>
      </c>
    </row>
    <row r="31" spans="1:9" ht="25.5" x14ac:dyDescent="0.25">
      <c r="A31" s="108" t="s">
        <v>100</v>
      </c>
      <c r="B31" s="109"/>
      <c r="C31" s="110"/>
      <c r="D31" s="79" t="s">
        <v>99</v>
      </c>
      <c r="E31" s="82">
        <f>E32</f>
        <v>53136</v>
      </c>
      <c r="F31" s="82">
        <f>F32</f>
        <v>74970</v>
      </c>
      <c r="G31" s="82">
        <f>G32</f>
        <v>94500</v>
      </c>
      <c r="H31" s="82">
        <f>H32</f>
        <v>95800</v>
      </c>
      <c r="I31" s="82">
        <f>I32</f>
        <v>97200</v>
      </c>
    </row>
    <row r="32" spans="1:9" x14ac:dyDescent="0.25">
      <c r="A32" s="108">
        <v>3</v>
      </c>
      <c r="B32" s="109"/>
      <c r="C32" s="110"/>
      <c r="D32" s="72" t="s">
        <v>10</v>
      </c>
      <c r="E32" s="8">
        <f>SUM(E33,E34)</f>
        <v>53136</v>
      </c>
      <c r="F32" s="8">
        <f>SUM(F33,F34)</f>
        <v>74970</v>
      </c>
      <c r="G32" s="8">
        <f>SUM(G33,G34)</f>
        <v>94500</v>
      </c>
      <c r="H32" s="8">
        <f>SUM(H33,H34)</f>
        <v>95800</v>
      </c>
      <c r="I32" s="8">
        <f>SUM(I33,I34)</f>
        <v>97200</v>
      </c>
    </row>
    <row r="33" spans="1:9" x14ac:dyDescent="0.25">
      <c r="A33" s="111">
        <v>31</v>
      </c>
      <c r="B33" s="112"/>
      <c r="C33" s="113"/>
      <c r="D33" s="72" t="s">
        <v>11</v>
      </c>
      <c r="E33" s="8">
        <v>51738</v>
      </c>
      <c r="F33" s="9">
        <v>72000</v>
      </c>
      <c r="G33" s="9">
        <v>92300</v>
      </c>
      <c r="H33" s="9">
        <v>93600</v>
      </c>
      <c r="I33" s="10">
        <v>95000</v>
      </c>
    </row>
    <row r="34" spans="1:9" x14ac:dyDescent="0.25">
      <c r="A34" s="111">
        <v>32</v>
      </c>
      <c r="B34" s="112"/>
      <c r="C34" s="113"/>
      <c r="D34" s="72" t="s">
        <v>21</v>
      </c>
      <c r="E34" s="8">
        <v>1398</v>
      </c>
      <c r="F34" s="9">
        <v>2970</v>
      </c>
      <c r="G34" s="9">
        <v>2200</v>
      </c>
      <c r="H34" s="9">
        <v>2200</v>
      </c>
      <c r="I34" s="10">
        <v>2200</v>
      </c>
    </row>
    <row r="35" spans="1:9" x14ac:dyDescent="0.25">
      <c r="A35" s="108" t="s">
        <v>107</v>
      </c>
      <c r="B35" s="109"/>
      <c r="C35" s="110"/>
      <c r="D35" s="79" t="s">
        <v>108</v>
      </c>
      <c r="E35" s="82">
        <f t="shared" ref="E35:I36" si="4">E36</f>
        <v>19410.71</v>
      </c>
      <c r="F35" s="82">
        <f t="shared" si="4"/>
        <v>18600</v>
      </c>
      <c r="G35" s="82">
        <f t="shared" si="4"/>
        <v>25000</v>
      </c>
      <c r="H35" s="82">
        <f t="shared" si="4"/>
        <v>25000</v>
      </c>
      <c r="I35" s="82">
        <f t="shared" si="4"/>
        <v>25000</v>
      </c>
    </row>
    <row r="36" spans="1:9" x14ac:dyDescent="0.25">
      <c r="A36" s="108">
        <v>3</v>
      </c>
      <c r="B36" s="109"/>
      <c r="C36" s="110"/>
      <c r="D36" s="72" t="s">
        <v>10</v>
      </c>
      <c r="E36" s="8">
        <f t="shared" si="4"/>
        <v>19410.71</v>
      </c>
      <c r="F36" s="8">
        <f t="shared" si="4"/>
        <v>18600</v>
      </c>
      <c r="G36" s="8">
        <f t="shared" si="4"/>
        <v>25000</v>
      </c>
      <c r="H36" s="8">
        <f t="shared" si="4"/>
        <v>25000</v>
      </c>
      <c r="I36" s="8">
        <f t="shared" si="4"/>
        <v>25000</v>
      </c>
    </row>
    <row r="37" spans="1:9" x14ac:dyDescent="0.25">
      <c r="A37" s="111">
        <v>31</v>
      </c>
      <c r="B37" s="112"/>
      <c r="C37" s="113"/>
      <c r="D37" s="72" t="s">
        <v>11</v>
      </c>
      <c r="E37" s="8">
        <v>19410.71</v>
      </c>
      <c r="F37" s="9">
        <v>18600</v>
      </c>
      <c r="G37" s="9">
        <v>25000</v>
      </c>
      <c r="H37" s="9">
        <v>25000</v>
      </c>
      <c r="I37" s="10">
        <v>25000</v>
      </c>
    </row>
    <row r="38" spans="1:9" ht="25.5" x14ac:dyDescent="0.25">
      <c r="A38" s="117" t="s">
        <v>115</v>
      </c>
      <c r="B38" s="118"/>
      <c r="C38" s="119"/>
      <c r="D38" s="76" t="s">
        <v>116</v>
      </c>
      <c r="E38" s="83">
        <f>SUM(E42)</f>
        <v>37819</v>
      </c>
      <c r="F38" s="83">
        <f>SUM(F39,F42)</f>
        <v>85900</v>
      </c>
      <c r="G38" s="83">
        <f t="shared" ref="G38:I38" si="5">SUM(G39,G42)</f>
        <v>85900</v>
      </c>
      <c r="H38" s="83">
        <f t="shared" si="5"/>
        <v>86700</v>
      </c>
      <c r="I38" s="83">
        <f t="shared" si="5"/>
        <v>87500</v>
      </c>
    </row>
    <row r="39" spans="1:9" ht="25.5" x14ac:dyDescent="0.25">
      <c r="A39" s="108" t="s">
        <v>100</v>
      </c>
      <c r="B39" s="109"/>
      <c r="C39" s="110"/>
      <c r="D39" s="79" t="s">
        <v>99</v>
      </c>
      <c r="E39" s="82">
        <f>E40</f>
        <v>0</v>
      </c>
      <c r="F39" s="82">
        <f>F40</f>
        <v>46300</v>
      </c>
      <c r="G39" s="82">
        <f>G40</f>
        <v>50900</v>
      </c>
      <c r="H39" s="82">
        <f>H40</f>
        <v>51700</v>
      </c>
      <c r="I39" s="82">
        <f>I40</f>
        <v>52500</v>
      </c>
    </row>
    <row r="40" spans="1:9" x14ac:dyDescent="0.25">
      <c r="A40" s="108">
        <v>3</v>
      </c>
      <c r="B40" s="109"/>
      <c r="C40" s="110"/>
      <c r="D40" s="72" t="s">
        <v>10</v>
      </c>
      <c r="E40" s="8">
        <v>0</v>
      </c>
      <c r="F40" s="8">
        <f>F41</f>
        <v>46300</v>
      </c>
      <c r="G40" s="8">
        <f>G41</f>
        <v>50900</v>
      </c>
      <c r="H40" s="8">
        <f>H41</f>
        <v>51700</v>
      </c>
      <c r="I40" s="8">
        <f>I41</f>
        <v>52500</v>
      </c>
    </row>
    <row r="41" spans="1:9" x14ac:dyDescent="0.25">
      <c r="A41" s="111">
        <v>37</v>
      </c>
      <c r="B41" s="112"/>
      <c r="C41" s="113"/>
      <c r="D41" s="72" t="s">
        <v>117</v>
      </c>
      <c r="E41" s="8">
        <v>0</v>
      </c>
      <c r="F41" s="9">
        <v>46300</v>
      </c>
      <c r="G41" s="9">
        <v>50900</v>
      </c>
      <c r="H41" s="9">
        <v>51700</v>
      </c>
      <c r="I41" s="10">
        <v>52500</v>
      </c>
    </row>
    <row r="42" spans="1:9" ht="15" customHeight="1" x14ac:dyDescent="0.25">
      <c r="A42" s="108" t="s">
        <v>109</v>
      </c>
      <c r="B42" s="109"/>
      <c r="C42" s="110"/>
      <c r="D42" s="79" t="s">
        <v>111</v>
      </c>
      <c r="E42" s="82">
        <f>SUM(E43,E46)</f>
        <v>37819</v>
      </c>
      <c r="F42" s="82">
        <f>SUM(F43,F46)</f>
        <v>39600</v>
      </c>
      <c r="G42" s="82">
        <f>SUM(G43,G46)</f>
        <v>35000</v>
      </c>
      <c r="H42" s="82">
        <f>SUM(H43,H46)</f>
        <v>35000</v>
      </c>
      <c r="I42" s="82">
        <f>SUM(I43,I46)</f>
        <v>35000</v>
      </c>
    </row>
    <row r="43" spans="1:9" x14ac:dyDescent="0.25">
      <c r="A43" s="77">
        <v>3</v>
      </c>
      <c r="B43" s="78"/>
      <c r="C43" s="79"/>
      <c r="D43" s="72" t="s">
        <v>10</v>
      </c>
      <c r="E43" s="8">
        <f>SUM(E44)</f>
        <v>36890</v>
      </c>
      <c r="F43" s="8">
        <f>SUM(F44)</f>
        <v>39600</v>
      </c>
      <c r="G43" s="8">
        <f>SUM(G44)</f>
        <v>35000</v>
      </c>
      <c r="H43" s="8">
        <f>SUM(H44)</f>
        <v>35000</v>
      </c>
      <c r="I43" s="8">
        <f>SUM(I44)</f>
        <v>35000</v>
      </c>
    </row>
    <row r="44" spans="1:9" x14ac:dyDescent="0.25">
      <c r="A44" s="73">
        <v>37</v>
      </c>
      <c r="B44" s="74"/>
      <c r="C44" s="75"/>
      <c r="D44" s="72" t="s">
        <v>117</v>
      </c>
      <c r="E44" s="8">
        <v>36890</v>
      </c>
      <c r="F44" s="9">
        <v>39600</v>
      </c>
      <c r="G44" s="9">
        <v>35000</v>
      </c>
      <c r="H44" s="9">
        <v>35000</v>
      </c>
      <c r="I44" s="10">
        <v>35000</v>
      </c>
    </row>
    <row r="45" spans="1:9" ht="25.5" x14ac:dyDescent="0.25">
      <c r="A45" s="114">
        <v>4</v>
      </c>
      <c r="B45" s="115"/>
      <c r="C45" s="116"/>
      <c r="D45" s="72" t="s">
        <v>12</v>
      </c>
      <c r="E45" s="8">
        <v>0</v>
      </c>
      <c r="F45" s="8">
        <f>F46</f>
        <v>0</v>
      </c>
      <c r="G45" s="8">
        <f>G46</f>
        <v>0</v>
      </c>
      <c r="H45" s="8">
        <f>H46</f>
        <v>0</v>
      </c>
      <c r="I45" s="8">
        <f>I46</f>
        <v>0</v>
      </c>
    </row>
    <row r="46" spans="1:9" ht="18" customHeight="1" x14ac:dyDescent="0.25">
      <c r="A46" s="111">
        <v>42</v>
      </c>
      <c r="B46" s="112"/>
      <c r="C46" s="113"/>
      <c r="D46" s="72" t="s">
        <v>12</v>
      </c>
      <c r="E46" s="8">
        <v>929</v>
      </c>
      <c r="F46" s="9">
        <v>0</v>
      </c>
      <c r="G46" s="9">
        <v>0</v>
      </c>
      <c r="H46" s="9">
        <v>0</v>
      </c>
      <c r="I46" s="10">
        <v>0</v>
      </c>
    </row>
    <row r="47" spans="1:9" x14ac:dyDescent="0.25">
      <c r="A47" s="117" t="s">
        <v>119</v>
      </c>
      <c r="B47" s="118"/>
      <c r="C47" s="119"/>
      <c r="D47" s="76" t="s">
        <v>120</v>
      </c>
      <c r="E47" s="83">
        <f>SUM(E48,E53,E56)</f>
        <v>91237.31</v>
      </c>
      <c r="F47" s="83">
        <f>SUM(F48,F53,F56,F59)</f>
        <v>177860</v>
      </c>
      <c r="G47" s="83">
        <f t="shared" ref="G47:I47" si="6">SUM(G48,G53,G56,G59)</f>
        <v>180600</v>
      </c>
      <c r="H47" s="83">
        <f t="shared" si="6"/>
        <v>181000</v>
      </c>
      <c r="I47" s="83">
        <f t="shared" si="6"/>
        <v>181400</v>
      </c>
    </row>
    <row r="48" spans="1:9" ht="25.5" x14ac:dyDescent="0.25">
      <c r="A48" s="108" t="s">
        <v>100</v>
      </c>
      <c r="B48" s="109"/>
      <c r="C48" s="110"/>
      <c r="D48" s="79" t="s">
        <v>99</v>
      </c>
      <c r="E48" s="82">
        <f>E49</f>
        <v>51388.97</v>
      </c>
      <c r="F48" s="82">
        <f>SUM(F49,F51)</f>
        <v>25060</v>
      </c>
      <c r="G48" s="82">
        <f t="shared" ref="G48:I48" si="7">SUM(G49,G51)</f>
        <v>27800</v>
      </c>
      <c r="H48" s="82">
        <f t="shared" si="7"/>
        <v>28200</v>
      </c>
      <c r="I48" s="82">
        <f t="shared" si="7"/>
        <v>28600</v>
      </c>
    </row>
    <row r="49" spans="1:9" x14ac:dyDescent="0.25">
      <c r="A49" s="108">
        <v>3</v>
      </c>
      <c r="B49" s="109"/>
      <c r="C49" s="110"/>
      <c r="D49" s="72" t="s">
        <v>10</v>
      </c>
      <c r="E49" s="8">
        <f>E50</f>
        <v>51388.97</v>
      </c>
      <c r="F49" s="8">
        <f>F50</f>
        <v>25060</v>
      </c>
      <c r="G49" s="8">
        <f>G50</f>
        <v>25600</v>
      </c>
      <c r="H49" s="8">
        <f>H50</f>
        <v>26000</v>
      </c>
      <c r="I49" s="8">
        <f>I50</f>
        <v>26400</v>
      </c>
    </row>
    <row r="50" spans="1:9" x14ac:dyDescent="0.25">
      <c r="A50" s="73">
        <v>32</v>
      </c>
      <c r="B50" s="74"/>
      <c r="C50" s="75"/>
      <c r="D50" s="72" t="s">
        <v>21</v>
      </c>
      <c r="E50" s="8">
        <v>51388.97</v>
      </c>
      <c r="F50" s="9">
        <v>25060</v>
      </c>
      <c r="G50" s="9">
        <v>25600</v>
      </c>
      <c r="H50" s="9">
        <v>26000</v>
      </c>
      <c r="I50" s="10">
        <v>26400</v>
      </c>
    </row>
    <row r="51" spans="1:9" ht="25.5" x14ac:dyDescent="0.25">
      <c r="A51" s="114">
        <v>4</v>
      </c>
      <c r="B51" s="115"/>
      <c r="C51" s="116"/>
      <c r="D51" s="72" t="s">
        <v>12</v>
      </c>
      <c r="E51" s="69">
        <v>0</v>
      </c>
      <c r="F51" s="8">
        <f>F52</f>
        <v>0</v>
      </c>
      <c r="G51" s="69">
        <f>G52</f>
        <v>2200</v>
      </c>
      <c r="H51" s="69">
        <f>H52</f>
        <v>2200</v>
      </c>
      <c r="I51" s="69">
        <f>I52</f>
        <v>2200</v>
      </c>
    </row>
    <row r="52" spans="1:9" x14ac:dyDescent="0.25">
      <c r="A52" s="111">
        <v>42</v>
      </c>
      <c r="B52" s="112"/>
      <c r="C52" s="113"/>
      <c r="D52" s="72" t="s">
        <v>118</v>
      </c>
      <c r="E52" s="8">
        <v>0</v>
      </c>
      <c r="F52" s="9">
        <v>0</v>
      </c>
      <c r="G52" s="9">
        <v>2200</v>
      </c>
      <c r="H52" s="9">
        <v>2200</v>
      </c>
      <c r="I52" s="10">
        <v>2200</v>
      </c>
    </row>
    <row r="53" spans="1:9" ht="25.5" customHeight="1" x14ac:dyDescent="0.25">
      <c r="A53" s="108" t="s">
        <v>104</v>
      </c>
      <c r="B53" s="109"/>
      <c r="C53" s="110"/>
      <c r="D53" s="79" t="s">
        <v>105</v>
      </c>
      <c r="E53" s="82">
        <f t="shared" ref="E53:I54" si="8">E54</f>
        <v>521.34</v>
      </c>
      <c r="F53" s="82">
        <f t="shared" si="8"/>
        <v>0</v>
      </c>
      <c r="G53" s="82">
        <f t="shared" si="8"/>
        <v>0</v>
      </c>
      <c r="H53" s="82">
        <f t="shared" si="8"/>
        <v>0</v>
      </c>
      <c r="I53" s="82">
        <f t="shared" si="8"/>
        <v>0</v>
      </c>
    </row>
    <row r="54" spans="1:9" x14ac:dyDescent="0.25">
      <c r="A54" s="108">
        <v>3</v>
      </c>
      <c r="B54" s="109"/>
      <c r="C54" s="110"/>
      <c r="D54" s="72" t="s">
        <v>10</v>
      </c>
      <c r="E54" s="8">
        <f t="shared" si="8"/>
        <v>521.34</v>
      </c>
      <c r="F54" s="8">
        <f t="shared" si="8"/>
        <v>0</v>
      </c>
      <c r="G54" s="8">
        <f t="shared" si="8"/>
        <v>0</v>
      </c>
      <c r="H54" s="8">
        <f t="shared" si="8"/>
        <v>0</v>
      </c>
      <c r="I54" s="8">
        <f t="shared" si="8"/>
        <v>0</v>
      </c>
    </row>
    <row r="55" spans="1:9" x14ac:dyDescent="0.25">
      <c r="A55" s="111">
        <v>32</v>
      </c>
      <c r="B55" s="112"/>
      <c r="C55" s="113"/>
      <c r="D55" s="72" t="s">
        <v>21</v>
      </c>
      <c r="E55" s="8">
        <v>521.34</v>
      </c>
      <c r="F55" s="9">
        <v>0</v>
      </c>
      <c r="G55" s="9">
        <v>0</v>
      </c>
      <c r="H55" s="9">
        <v>0</v>
      </c>
      <c r="I55" s="10">
        <v>0</v>
      </c>
    </row>
    <row r="56" spans="1:9" x14ac:dyDescent="0.25">
      <c r="A56" s="108" t="s">
        <v>107</v>
      </c>
      <c r="B56" s="109"/>
      <c r="C56" s="110"/>
      <c r="D56" s="79" t="s">
        <v>108</v>
      </c>
      <c r="E56" s="82">
        <f t="shared" ref="E56:I57" si="9">E57</f>
        <v>39327</v>
      </c>
      <c r="F56" s="82">
        <f t="shared" si="9"/>
        <v>16500</v>
      </c>
      <c r="G56" s="82">
        <f t="shared" si="9"/>
        <v>16500</v>
      </c>
      <c r="H56" s="82">
        <f t="shared" si="9"/>
        <v>16500</v>
      </c>
      <c r="I56" s="82">
        <f t="shared" si="9"/>
        <v>16500</v>
      </c>
    </row>
    <row r="57" spans="1:9" x14ac:dyDescent="0.25">
      <c r="A57" s="108">
        <v>3</v>
      </c>
      <c r="B57" s="109"/>
      <c r="C57" s="110"/>
      <c r="D57" s="72" t="s">
        <v>10</v>
      </c>
      <c r="E57" s="8">
        <f t="shared" si="9"/>
        <v>39327</v>
      </c>
      <c r="F57" s="8">
        <f t="shared" si="9"/>
        <v>16500</v>
      </c>
      <c r="G57" s="8">
        <f t="shared" si="9"/>
        <v>16500</v>
      </c>
      <c r="H57" s="8">
        <f t="shared" si="9"/>
        <v>16500</v>
      </c>
      <c r="I57" s="8">
        <f t="shared" si="9"/>
        <v>16500</v>
      </c>
    </row>
    <row r="58" spans="1:9" x14ac:dyDescent="0.25">
      <c r="A58" s="111">
        <v>32</v>
      </c>
      <c r="B58" s="112"/>
      <c r="C58" s="113"/>
      <c r="D58" s="72" t="s">
        <v>21</v>
      </c>
      <c r="E58" s="8">
        <v>39327</v>
      </c>
      <c r="F58" s="9">
        <v>16500</v>
      </c>
      <c r="G58" s="9">
        <v>16500</v>
      </c>
      <c r="H58" s="9">
        <v>16500</v>
      </c>
      <c r="I58" s="10">
        <v>16500</v>
      </c>
    </row>
    <row r="59" spans="1:9" x14ac:dyDescent="0.25">
      <c r="A59" s="108" t="s">
        <v>109</v>
      </c>
      <c r="B59" s="109"/>
      <c r="C59" s="110"/>
      <c r="D59" s="79" t="s">
        <v>111</v>
      </c>
      <c r="E59" s="82">
        <f>SUM(E60,E63)</f>
        <v>85900.5</v>
      </c>
      <c r="F59" s="82">
        <f>F60</f>
        <v>136300</v>
      </c>
      <c r="G59" s="82">
        <f t="shared" ref="G59:I59" si="10">G60</f>
        <v>136300</v>
      </c>
      <c r="H59" s="82">
        <f t="shared" si="10"/>
        <v>136300</v>
      </c>
      <c r="I59" s="82">
        <f t="shared" si="10"/>
        <v>136300</v>
      </c>
    </row>
    <row r="60" spans="1:9" x14ac:dyDescent="0.25">
      <c r="A60" s="108">
        <v>3</v>
      </c>
      <c r="B60" s="109"/>
      <c r="C60" s="110"/>
      <c r="D60" s="72" t="s">
        <v>10</v>
      </c>
      <c r="E60" s="8">
        <f>SUM(E61)</f>
        <v>51388.97</v>
      </c>
      <c r="F60" s="8">
        <f>SUM(F61)</f>
        <v>136300</v>
      </c>
      <c r="G60" s="8">
        <f>SUM(G61)</f>
        <v>136300</v>
      </c>
      <c r="H60" s="8">
        <f>SUM(H61)</f>
        <v>136300</v>
      </c>
      <c r="I60" s="8">
        <f>SUM(I61)</f>
        <v>136300</v>
      </c>
    </row>
    <row r="61" spans="1:9" x14ac:dyDescent="0.25">
      <c r="A61" s="111">
        <v>32</v>
      </c>
      <c r="B61" s="112"/>
      <c r="C61" s="113"/>
      <c r="D61" s="72" t="s">
        <v>21</v>
      </c>
      <c r="E61" s="8">
        <v>51388.97</v>
      </c>
      <c r="F61" s="9">
        <v>136300</v>
      </c>
      <c r="G61" s="9">
        <v>136300</v>
      </c>
      <c r="H61" s="9">
        <v>136300</v>
      </c>
      <c r="I61" s="10">
        <v>136300</v>
      </c>
    </row>
    <row r="62" spans="1:9" ht="25.5" x14ac:dyDescent="0.25">
      <c r="A62" s="117" t="s">
        <v>121</v>
      </c>
      <c r="B62" s="118"/>
      <c r="C62" s="119"/>
      <c r="D62" s="76" t="s">
        <v>122</v>
      </c>
      <c r="E62" s="83">
        <f>SUM(E63,E67,E70,E73,E76)</f>
        <v>51518.53</v>
      </c>
      <c r="F62" s="83">
        <f>SUM(F63,F67,F70,F73,F76)</f>
        <v>35440</v>
      </c>
      <c r="G62" s="83">
        <f>SUM(G63,G67,G70,G73,G76)</f>
        <v>13400</v>
      </c>
      <c r="H62" s="83">
        <f>SUM(H63,H67,H70,H73,H76)</f>
        <v>13500</v>
      </c>
      <c r="I62" s="83">
        <f>SUM(I63,I67,I70,I73,I76)</f>
        <v>13600</v>
      </c>
    </row>
    <row r="63" spans="1:9" ht="25.5" x14ac:dyDescent="0.25">
      <c r="A63" s="108" t="s">
        <v>100</v>
      </c>
      <c r="B63" s="109"/>
      <c r="C63" s="110"/>
      <c r="D63" s="79" t="s">
        <v>99</v>
      </c>
      <c r="E63" s="82">
        <f>E64</f>
        <v>34511.53</v>
      </c>
      <c r="F63" s="82">
        <f>F64</f>
        <v>30740</v>
      </c>
      <c r="G63" s="82">
        <f>G64</f>
        <v>6900</v>
      </c>
      <c r="H63" s="82">
        <f>H64</f>
        <v>7000</v>
      </c>
      <c r="I63" s="82">
        <f>I64</f>
        <v>7100</v>
      </c>
    </row>
    <row r="64" spans="1:9" x14ac:dyDescent="0.25">
      <c r="A64" s="108">
        <v>3</v>
      </c>
      <c r="B64" s="109"/>
      <c r="C64" s="110"/>
      <c r="D64" s="72" t="s">
        <v>10</v>
      </c>
      <c r="E64" s="8">
        <f>SUM(E65,E66)</f>
        <v>34511.53</v>
      </c>
      <c r="F64" s="8">
        <f>SUM(F65,F66)</f>
        <v>30740</v>
      </c>
      <c r="G64" s="8">
        <f>SUM(G65,G66)</f>
        <v>6900</v>
      </c>
      <c r="H64" s="8">
        <f>SUM(H65,H66)</f>
        <v>7000</v>
      </c>
      <c r="I64" s="8">
        <f>SUM(I65,I66)</f>
        <v>7100</v>
      </c>
    </row>
    <row r="65" spans="1:9" x14ac:dyDescent="0.25">
      <c r="A65" s="111">
        <v>32</v>
      </c>
      <c r="B65" s="112"/>
      <c r="C65" s="113"/>
      <c r="D65" s="72" t="s">
        <v>21</v>
      </c>
      <c r="E65" s="8">
        <v>34047</v>
      </c>
      <c r="F65" s="9">
        <v>30080</v>
      </c>
      <c r="G65" s="9">
        <v>6300</v>
      </c>
      <c r="H65" s="9">
        <v>6400</v>
      </c>
      <c r="I65" s="10">
        <v>6500</v>
      </c>
    </row>
    <row r="66" spans="1:9" x14ac:dyDescent="0.25">
      <c r="A66" s="111">
        <v>37</v>
      </c>
      <c r="B66" s="112"/>
      <c r="C66" s="113"/>
      <c r="D66" s="72" t="s">
        <v>117</v>
      </c>
      <c r="E66" s="8">
        <v>464.53</v>
      </c>
      <c r="F66" s="9">
        <v>660</v>
      </c>
      <c r="G66" s="9">
        <v>600</v>
      </c>
      <c r="H66" s="9">
        <v>600</v>
      </c>
      <c r="I66" s="10">
        <v>600</v>
      </c>
    </row>
    <row r="67" spans="1:9" ht="25.5" customHeight="1" x14ac:dyDescent="0.25">
      <c r="A67" s="108" t="s">
        <v>104</v>
      </c>
      <c r="B67" s="109"/>
      <c r="C67" s="110"/>
      <c r="D67" s="79" t="s">
        <v>105</v>
      </c>
      <c r="E67" s="82">
        <f t="shared" ref="E67:I68" si="11">E68</f>
        <v>0</v>
      </c>
      <c r="F67" s="82">
        <f t="shared" si="11"/>
        <v>700</v>
      </c>
      <c r="G67" s="82">
        <f t="shared" si="11"/>
        <v>1000</v>
      </c>
      <c r="H67" s="82">
        <f t="shared" si="11"/>
        <v>1000</v>
      </c>
      <c r="I67" s="82">
        <f t="shared" si="11"/>
        <v>1000</v>
      </c>
    </row>
    <row r="68" spans="1:9" x14ac:dyDescent="0.25">
      <c r="A68" s="108">
        <v>3</v>
      </c>
      <c r="B68" s="109"/>
      <c r="C68" s="110"/>
      <c r="D68" s="72" t="s">
        <v>10</v>
      </c>
      <c r="E68" s="8">
        <f t="shared" si="11"/>
        <v>0</v>
      </c>
      <c r="F68" s="8">
        <f t="shared" si="11"/>
        <v>700</v>
      </c>
      <c r="G68" s="8">
        <f t="shared" si="11"/>
        <v>1000</v>
      </c>
      <c r="H68" s="8">
        <f t="shared" si="11"/>
        <v>1000</v>
      </c>
      <c r="I68" s="8">
        <f t="shared" si="11"/>
        <v>1000</v>
      </c>
    </row>
    <row r="69" spans="1:9" x14ac:dyDescent="0.25">
      <c r="A69" s="111">
        <v>32</v>
      </c>
      <c r="B69" s="112"/>
      <c r="C69" s="113"/>
      <c r="D69" s="72" t="s">
        <v>21</v>
      </c>
      <c r="E69" s="8">
        <v>0</v>
      </c>
      <c r="F69" s="9">
        <v>700</v>
      </c>
      <c r="G69" s="9">
        <v>1000</v>
      </c>
      <c r="H69" s="9">
        <v>1000</v>
      </c>
      <c r="I69" s="10">
        <v>1000</v>
      </c>
    </row>
    <row r="70" spans="1:9" x14ac:dyDescent="0.25">
      <c r="A70" s="108" t="s">
        <v>107</v>
      </c>
      <c r="B70" s="109"/>
      <c r="C70" s="110"/>
      <c r="D70" s="79" t="s">
        <v>108</v>
      </c>
      <c r="E70" s="82">
        <f t="shared" ref="E70:I71" si="12">E71</f>
        <v>4694</v>
      </c>
      <c r="F70" s="82">
        <f t="shared" si="12"/>
        <v>4000</v>
      </c>
      <c r="G70" s="82">
        <f t="shared" si="12"/>
        <v>5500</v>
      </c>
      <c r="H70" s="82">
        <f t="shared" si="12"/>
        <v>5500</v>
      </c>
      <c r="I70" s="82">
        <f t="shared" si="12"/>
        <v>5500</v>
      </c>
    </row>
    <row r="71" spans="1:9" x14ac:dyDescent="0.25">
      <c r="A71" s="108">
        <v>3</v>
      </c>
      <c r="B71" s="109"/>
      <c r="C71" s="110"/>
      <c r="D71" s="72" t="s">
        <v>10</v>
      </c>
      <c r="E71" s="8">
        <f t="shared" si="12"/>
        <v>4694</v>
      </c>
      <c r="F71" s="8">
        <f t="shared" si="12"/>
        <v>4000</v>
      </c>
      <c r="G71" s="8">
        <f t="shared" si="12"/>
        <v>5500</v>
      </c>
      <c r="H71" s="8">
        <f t="shared" si="12"/>
        <v>5500</v>
      </c>
      <c r="I71" s="8">
        <f t="shared" si="12"/>
        <v>5500</v>
      </c>
    </row>
    <row r="72" spans="1:9" x14ac:dyDescent="0.25">
      <c r="A72" s="111">
        <v>32</v>
      </c>
      <c r="B72" s="112"/>
      <c r="C72" s="113"/>
      <c r="D72" s="72" t="s">
        <v>21</v>
      </c>
      <c r="E72" s="8">
        <v>4694</v>
      </c>
      <c r="F72" s="9">
        <v>4000</v>
      </c>
      <c r="G72" s="9">
        <v>5500</v>
      </c>
      <c r="H72" s="9">
        <v>5500</v>
      </c>
      <c r="I72" s="10">
        <v>5500</v>
      </c>
    </row>
    <row r="73" spans="1:9" x14ac:dyDescent="0.25">
      <c r="A73" s="108" t="s">
        <v>109</v>
      </c>
      <c r="B73" s="109"/>
      <c r="C73" s="110"/>
      <c r="D73" s="79" t="s">
        <v>111</v>
      </c>
      <c r="E73" s="82">
        <f t="shared" ref="E73:I74" si="13">E74</f>
        <v>492</v>
      </c>
      <c r="F73" s="82">
        <f t="shared" si="13"/>
        <v>0</v>
      </c>
      <c r="G73" s="82">
        <f t="shared" si="13"/>
        <v>0</v>
      </c>
      <c r="H73" s="82">
        <f t="shared" si="13"/>
        <v>0</v>
      </c>
      <c r="I73" s="82">
        <f t="shared" si="13"/>
        <v>0</v>
      </c>
    </row>
    <row r="74" spans="1:9" x14ac:dyDescent="0.25">
      <c r="A74" s="108">
        <v>3</v>
      </c>
      <c r="B74" s="109"/>
      <c r="C74" s="110"/>
      <c r="D74" s="72" t="s">
        <v>10</v>
      </c>
      <c r="E74" s="8">
        <f t="shared" si="13"/>
        <v>492</v>
      </c>
      <c r="F74" s="8">
        <f t="shared" si="13"/>
        <v>0</v>
      </c>
      <c r="G74" s="8">
        <f t="shared" si="13"/>
        <v>0</v>
      </c>
      <c r="H74" s="8">
        <f t="shared" si="13"/>
        <v>0</v>
      </c>
      <c r="I74" s="8">
        <f t="shared" si="13"/>
        <v>0</v>
      </c>
    </row>
    <row r="75" spans="1:9" x14ac:dyDescent="0.25">
      <c r="A75" s="111">
        <v>32</v>
      </c>
      <c r="B75" s="112"/>
      <c r="C75" s="113"/>
      <c r="D75" s="72" t="s">
        <v>21</v>
      </c>
      <c r="E75" s="8">
        <v>492</v>
      </c>
      <c r="F75" s="9">
        <v>0</v>
      </c>
      <c r="G75" s="9">
        <v>0</v>
      </c>
      <c r="H75" s="9">
        <v>0</v>
      </c>
      <c r="I75" s="10">
        <v>0</v>
      </c>
    </row>
    <row r="76" spans="1:9" ht="25.5" x14ac:dyDescent="0.25">
      <c r="A76" s="108" t="s">
        <v>110</v>
      </c>
      <c r="B76" s="109"/>
      <c r="C76" s="110"/>
      <c r="D76" s="79" t="s">
        <v>112</v>
      </c>
      <c r="E76" s="82">
        <f t="shared" ref="E76:I77" si="14">E77</f>
        <v>11821</v>
      </c>
      <c r="F76" s="82">
        <f t="shared" si="14"/>
        <v>0</v>
      </c>
      <c r="G76" s="82">
        <f t="shared" si="14"/>
        <v>0</v>
      </c>
      <c r="H76" s="82">
        <f t="shared" si="14"/>
        <v>0</v>
      </c>
      <c r="I76" s="82">
        <f t="shared" si="14"/>
        <v>0</v>
      </c>
    </row>
    <row r="77" spans="1:9" x14ac:dyDescent="0.25">
      <c r="A77" s="108">
        <v>3</v>
      </c>
      <c r="B77" s="109"/>
      <c r="C77" s="110"/>
      <c r="D77" s="72" t="s">
        <v>10</v>
      </c>
      <c r="E77" s="8">
        <f t="shared" si="14"/>
        <v>11821</v>
      </c>
      <c r="F77" s="8">
        <f t="shared" si="14"/>
        <v>0</v>
      </c>
      <c r="G77" s="8">
        <f t="shared" si="14"/>
        <v>0</v>
      </c>
      <c r="H77" s="8">
        <f t="shared" si="14"/>
        <v>0</v>
      </c>
      <c r="I77" s="8">
        <f t="shared" si="14"/>
        <v>0</v>
      </c>
    </row>
    <row r="78" spans="1:9" x14ac:dyDescent="0.25">
      <c r="A78" s="111">
        <v>32</v>
      </c>
      <c r="B78" s="112"/>
      <c r="C78" s="113"/>
      <c r="D78" s="72" t="s">
        <v>21</v>
      </c>
      <c r="E78" s="8">
        <v>11821</v>
      </c>
      <c r="F78" s="9">
        <v>0</v>
      </c>
      <c r="G78" s="9">
        <v>0</v>
      </c>
      <c r="H78" s="9">
        <v>0</v>
      </c>
      <c r="I78" s="10">
        <v>0</v>
      </c>
    </row>
    <row r="79" spans="1:9" x14ac:dyDescent="0.25">
      <c r="A79" s="117" t="s">
        <v>123</v>
      </c>
      <c r="B79" s="118"/>
      <c r="C79" s="119"/>
      <c r="D79" s="76" t="s">
        <v>124</v>
      </c>
      <c r="E79" s="83">
        <f t="shared" ref="E79:I81" si="15">E80</f>
        <v>0</v>
      </c>
      <c r="F79" s="83">
        <f t="shared" si="15"/>
        <v>11170</v>
      </c>
      <c r="G79" s="83">
        <f t="shared" si="15"/>
        <v>7500</v>
      </c>
      <c r="H79" s="83">
        <f t="shared" si="15"/>
        <v>7600</v>
      </c>
      <c r="I79" s="83">
        <f t="shared" si="15"/>
        <v>7700</v>
      </c>
    </row>
    <row r="80" spans="1:9" ht="25.5" x14ac:dyDescent="0.25">
      <c r="A80" s="108" t="s">
        <v>100</v>
      </c>
      <c r="B80" s="109"/>
      <c r="C80" s="110"/>
      <c r="D80" s="79" t="s">
        <v>99</v>
      </c>
      <c r="E80" s="82">
        <f t="shared" si="15"/>
        <v>0</v>
      </c>
      <c r="F80" s="82">
        <f t="shared" si="15"/>
        <v>11170</v>
      </c>
      <c r="G80" s="82">
        <f t="shared" si="15"/>
        <v>7500</v>
      </c>
      <c r="H80" s="82">
        <f t="shared" si="15"/>
        <v>7600</v>
      </c>
      <c r="I80" s="82">
        <f t="shared" si="15"/>
        <v>7700</v>
      </c>
    </row>
    <row r="81" spans="1:9" x14ac:dyDescent="0.25">
      <c r="A81" s="108">
        <v>3</v>
      </c>
      <c r="B81" s="109"/>
      <c r="C81" s="110"/>
      <c r="D81" s="72" t="s">
        <v>10</v>
      </c>
      <c r="E81" s="8">
        <f t="shared" si="15"/>
        <v>0</v>
      </c>
      <c r="F81" s="8">
        <f t="shared" si="15"/>
        <v>11170</v>
      </c>
      <c r="G81" s="8">
        <f t="shared" si="15"/>
        <v>7500</v>
      </c>
      <c r="H81" s="8">
        <f t="shared" si="15"/>
        <v>7600</v>
      </c>
      <c r="I81" s="8">
        <f t="shared" si="15"/>
        <v>7700</v>
      </c>
    </row>
    <row r="82" spans="1:9" x14ac:dyDescent="0.25">
      <c r="A82" s="111">
        <v>32</v>
      </c>
      <c r="B82" s="112"/>
      <c r="C82" s="113"/>
      <c r="D82" s="72" t="s">
        <v>21</v>
      </c>
      <c r="E82" s="8">
        <v>0</v>
      </c>
      <c r="F82" s="9">
        <v>11170</v>
      </c>
      <c r="G82" s="9">
        <v>7500</v>
      </c>
      <c r="H82" s="9">
        <v>7600</v>
      </c>
      <c r="I82" s="10">
        <v>7700</v>
      </c>
    </row>
    <row r="83" spans="1:9" x14ac:dyDescent="0.25">
      <c r="A83" s="117" t="s">
        <v>125</v>
      </c>
      <c r="B83" s="118"/>
      <c r="C83" s="119"/>
      <c r="D83" s="76" t="s">
        <v>126</v>
      </c>
      <c r="E83" s="83">
        <f t="shared" ref="E83:I85" si="16">E84</f>
        <v>5851.21</v>
      </c>
      <c r="F83" s="83">
        <f t="shared" si="16"/>
        <v>8840</v>
      </c>
      <c r="G83" s="83">
        <f t="shared" si="16"/>
        <v>8700</v>
      </c>
      <c r="H83" s="83">
        <f t="shared" si="16"/>
        <v>8800</v>
      </c>
      <c r="I83" s="83">
        <f t="shared" si="16"/>
        <v>8900</v>
      </c>
    </row>
    <row r="84" spans="1:9" ht="25.5" x14ac:dyDescent="0.25">
      <c r="A84" s="108" t="s">
        <v>100</v>
      </c>
      <c r="B84" s="109"/>
      <c r="C84" s="110"/>
      <c r="D84" s="79" t="s">
        <v>99</v>
      </c>
      <c r="E84" s="82">
        <f t="shared" si="16"/>
        <v>5851.21</v>
      </c>
      <c r="F84" s="82">
        <f t="shared" si="16"/>
        <v>8840</v>
      </c>
      <c r="G84" s="82">
        <f t="shared" si="16"/>
        <v>8700</v>
      </c>
      <c r="H84" s="82">
        <f t="shared" si="16"/>
        <v>8800</v>
      </c>
      <c r="I84" s="82">
        <f t="shared" si="16"/>
        <v>8900</v>
      </c>
    </row>
    <row r="85" spans="1:9" x14ac:dyDescent="0.25">
      <c r="A85" s="108">
        <v>3</v>
      </c>
      <c r="B85" s="109"/>
      <c r="C85" s="110"/>
      <c r="D85" s="72" t="s">
        <v>10</v>
      </c>
      <c r="E85" s="8">
        <f t="shared" si="16"/>
        <v>5851.21</v>
      </c>
      <c r="F85" s="8">
        <f t="shared" si="16"/>
        <v>8840</v>
      </c>
      <c r="G85" s="8">
        <f t="shared" si="16"/>
        <v>8700</v>
      </c>
      <c r="H85" s="8">
        <f t="shared" si="16"/>
        <v>8800</v>
      </c>
      <c r="I85" s="8">
        <f t="shared" si="16"/>
        <v>8900</v>
      </c>
    </row>
    <row r="86" spans="1:9" x14ac:dyDescent="0.25">
      <c r="A86" s="111">
        <v>32</v>
      </c>
      <c r="B86" s="112"/>
      <c r="C86" s="113"/>
      <c r="D86" s="72" t="s">
        <v>21</v>
      </c>
      <c r="E86" s="8">
        <v>5851.21</v>
      </c>
      <c r="F86" s="9">
        <v>8840</v>
      </c>
      <c r="G86" s="9">
        <v>8700</v>
      </c>
      <c r="H86" s="9">
        <v>8800</v>
      </c>
      <c r="I86" s="10">
        <v>8900</v>
      </c>
    </row>
    <row r="87" spans="1:9" ht="25.5" x14ac:dyDescent="0.25">
      <c r="A87" s="117" t="s">
        <v>127</v>
      </c>
      <c r="B87" s="118"/>
      <c r="C87" s="119"/>
      <c r="D87" s="76" t="s">
        <v>128</v>
      </c>
      <c r="E87" s="83">
        <f>SUM(E88,E93,E96,E101)</f>
        <v>32434.190000000002</v>
      </c>
      <c r="F87" s="83">
        <f>SUM(F88,F93,F96,F101)</f>
        <v>19490</v>
      </c>
      <c r="G87" s="83">
        <f>SUM(G88,G93,G96,G101)</f>
        <v>33350</v>
      </c>
      <c r="H87" s="83">
        <f>SUM(H88,H93,H96,H101)</f>
        <v>33700</v>
      </c>
      <c r="I87" s="83">
        <f>SUM(I88,I93,I96,I101)</f>
        <v>34000</v>
      </c>
    </row>
    <row r="88" spans="1:9" ht="25.5" x14ac:dyDescent="0.25">
      <c r="A88" s="108" t="s">
        <v>100</v>
      </c>
      <c r="B88" s="109"/>
      <c r="C88" s="110"/>
      <c r="D88" s="79" t="s">
        <v>99</v>
      </c>
      <c r="E88" s="82">
        <f>SUM(E89,E91)</f>
        <v>23203</v>
      </c>
      <c r="F88" s="82">
        <f>SUM(F89,F91)</f>
        <v>13230</v>
      </c>
      <c r="G88" s="82">
        <f>SUM(G89,G91)</f>
        <v>20450</v>
      </c>
      <c r="H88" s="82">
        <f>SUM(H89,H91)</f>
        <v>20800</v>
      </c>
      <c r="I88" s="82">
        <f>SUM(I89,I91)</f>
        <v>21100</v>
      </c>
    </row>
    <row r="89" spans="1:9" x14ac:dyDescent="0.25">
      <c r="A89" s="108">
        <v>3</v>
      </c>
      <c r="B89" s="109"/>
      <c r="C89" s="110"/>
      <c r="D89" s="72" t="s">
        <v>10</v>
      </c>
      <c r="E89" s="8">
        <f>E90</f>
        <v>871</v>
      </c>
      <c r="F89" s="8">
        <f>F90</f>
        <v>9420</v>
      </c>
      <c r="G89" s="8">
        <f>G90</f>
        <v>13700</v>
      </c>
      <c r="H89" s="8">
        <f>H90</f>
        <v>13900</v>
      </c>
      <c r="I89" s="8">
        <f>I90</f>
        <v>14100</v>
      </c>
    </row>
    <row r="90" spans="1:9" x14ac:dyDescent="0.25">
      <c r="A90" s="111">
        <v>32</v>
      </c>
      <c r="B90" s="112"/>
      <c r="C90" s="113"/>
      <c r="D90" s="72" t="s">
        <v>21</v>
      </c>
      <c r="E90" s="8">
        <v>871</v>
      </c>
      <c r="F90" s="9">
        <v>9420</v>
      </c>
      <c r="G90" s="9">
        <v>13700</v>
      </c>
      <c r="H90" s="9">
        <v>13900</v>
      </c>
      <c r="I90" s="10">
        <v>14100</v>
      </c>
    </row>
    <row r="91" spans="1:9" ht="25.5" x14ac:dyDescent="0.25">
      <c r="A91" s="114">
        <v>4</v>
      </c>
      <c r="B91" s="115"/>
      <c r="C91" s="116"/>
      <c r="D91" s="72" t="s">
        <v>12</v>
      </c>
      <c r="E91" s="8">
        <f>E92</f>
        <v>22332</v>
      </c>
      <c r="F91" s="8">
        <f>F92</f>
        <v>3810</v>
      </c>
      <c r="G91" s="8">
        <f>G92</f>
        <v>6750</v>
      </c>
      <c r="H91" s="8">
        <f>H92</f>
        <v>6900</v>
      </c>
      <c r="I91" s="8">
        <f>I92</f>
        <v>7000</v>
      </c>
    </row>
    <row r="92" spans="1:9" ht="25.5" x14ac:dyDescent="0.25">
      <c r="A92" s="111">
        <v>42</v>
      </c>
      <c r="B92" s="112"/>
      <c r="C92" s="113"/>
      <c r="D92" s="72" t="s">
        <v>36</v>
      </c>
      <c r="E92" s="8">
        <v>22332</v>
      </c>
      <c r="F92" s="9">
        <v>3810</v>
      </c>
      <c r="G92" s="9">
        <v>6750</v>
      </c>
      <c r="H92" s="9">
        <v>6900</v>
      </c>
      <c r="I92" s="10">
        <v>7000</v>
      </c>
    </row>
    <row r="93" spans="1:9" ht="25.5" customHeight="1" x14ac:dyDescent="0.25">
      <c r="A93" s="108" t="s">
        <v>101</v>
      </c>
      <c r="B93" s="109"/>
      <c r="C93" s="110"/>
      <c r="D93" s="79" t="s">
        <v>102</v>
      </c>
      <c r="E93" s="82">
        <f t="shared" ref="E93:I94" si="17">E94</f>
        <v>0</v>
      </c>
      <c r="F93" s="82">
        <f t="shared" si="17"/>
        <v>2860</v>
      </c>
      <c r="G93" s="82">
        <f t="shared" si="17"/>
        <v>9500</v>
      </c>
      <c r="H93" s="82">
        <f t="shared" si="17"/>
        <v>9500</v>
      </c>
      <c r="I93" s="82">
        <f t="shared" si="17"/>
        <v>9500</v>
      </c>
    </row>
    <row r="94" spans="1:9" ht="25.5" x14ac:dyDescent="0.25">
      <c r="A94" s="114">
        <v>4</v>
      </c>
      <c r="B94" s="115"/>
      <c r="C94" s="116"/>
      <c r="D94" s="72" t="s">
        <v>12</v>
      </c>
      <c r="E94" s="8">
        <f t="shared" si="17"/>
        <v>0</v>
      </c>
      <c r="F94" s="8">
        <f t="shared" si="17"/>
        <v>2860</v>
      </c>
      <c r="G94" s="8">
        <f t="shared" si="17"/>
        <v>9500</v>
      </c>
      <c r="H94" s="8">
        <f t="shared" si="17"/>
        <v>9500</v>
      </c>
      <c r="I94" s="8">
        <f t="shared" si="17"/>
        <v>9500</v>
      </c>
    </row>
    <row r="95" spans="1:9" x14ac:dyDescent="0.25">
      <c r="A95" s="111">
        <v>42</v>
      </c>
      <c r="B95" s="112"/>
      <c r="C95" s="113"/>
      <c r="D95" s="72" t="s">
        <v>118</v>
      </c>
      <c r="E95" s="8">
        <v>0</v>
      </c>
      <c r="F95" s="9">
        <v>2860</v>
      </c>
      <c r="G95" s="9">
        <v>9500</v>
      </c>
      <c r="H95" s="9">
        <v>9500</v>
      </c>
      <c r="I95" s="10">
        <v>9500</v>
      </c>
    </row>
    <row r="96" spans="1:9" ht="25.5" customHeight="1" x14ac:dyDescent="0.25">
      <c r="A96" s="108" t="s">
        <v>104</v>
      </c>
      <c r="B96" s="109"/>
      <c r="C96" s="110"/>
      <c r="D96" s="79" t="s">
        <v>105</v>
      </c>
      <c r="E96" s="82">
        <f>E97</f>
        <v>8543.19</v>
      </c>
      <c r="F96" s="82">
        <f>SUM(F97,F99)</f>
        <v>3400</v>
      </c>
      <c r="G96" s="82">
        <f>G97</f>
        <v>3400</v>
      </c>
      <c r="H96" s="82">
        <f>H97</f>
        <v>3400</v>
      </c>
      <c r="I96" s="82">
        <f>I97</f>
        <v>3400</v>
      </c>
    </row>
    <row r="97" spans="1:9" x14ac:dyDescent="0.25">
      <c r="A97" s="108">
        <v>3</v>
      </c>
      <c r="B97" s="109"/>
      <c r="C97" s="110"/>
      <c r="D97" s="72" t="s">
        <v>10</v>
      </c>
      <c r="E97" s="8">
        <f>SUM(E98,E99)</f>
        <v>8543.19</v>
      </c>
      <c r="F97" s="8">
        <f>F98</f>
        <v>0</v>
      </c>
      <c r="G97" s="8">
        <f>SUM(G98,G99)</f>
        <v>3400</v>
      </c>
      <c r="H97" s="8">
        <f>SUM(H98,H99)</f>
        <v>3400</v>
      </c>
      <c r="I97" s="8">
        <f>SUM(I98,I99)</f>
        <v>3400</v>
      </c>
    </row>
    <row r="98" spans="1:9" x14ac:dyDescent="0.25">
      <c r="A98" s="111">
        <v>32</v>
      </c>
      <c r="B98" s="112"/>
      <c r="C98" s="113"/>
      <c r="D98" s="72" t="s">
        <v>21</v>
      </c>
      <c r="E98" s="8">
        <v>977.17</v>
      </c>
      <c r="F98" s="9">
        <v>0</v>
      </c>
      <c r="G98" s="9">
        <v>0</v>
      </c>
      <c r="H98" s="9">
        <v>0</v>
      </c>
      <c r="I98" s="10">
        <v>0</v>
      </c>
    </row>
    <row r="99" spans="1:9" ht="25.5" x14ac:dyDescent="0.25">
      <c r="A99" s="114">
        <v>4</v>
      </c>
      <c r="B99" s="115"/>
      <c r="C99" s="116"/>
      <c r="D99" s="72" t="s">
        <v>12</v>
      </c>
      <c r="E99" s="8">
        <f>E100</f>
        <v>7566.02</v>
      </c>
      <c r="F99" s="8">
        <f>F100</f>
        <v>3400</v>
      </c>
      <c r="G99" s="8">
        <f>G100</f>
        <v>3400</v>
      </c>
      <c r="H99" s="8">
        <f>H100</f>
        <v>3400</v>
      </c>
      <c r="I99" s="8">
        <f>I100</f>
        <v>3400</v>
      </c>
    </row>
    <row r="100" spans="1:9" ht="25.5" x14ac:dyDescent="0.25">
      <c r="A100" s="111">
        <v>42</v>
      </c>
      <c r="B100" s="112"/>
      <c r="C100" s="113"/>
      <c r="D100" s="72" t="s">
        <v>36</v>
      </c>
      <c r="E100" s="8">
        <v>7566.02</v>
      </c>
      <c r="F100" s="9">
        <v>3400</v>
      </c>
      <c r="G100" s="9">
        <v>3400</v>
      </c>
      <c r="H100" s="9">
        <v>3400</v>
      </c>
      <c r="I100" s="10">
        <v>3400</v>
      </c>
    </row>
    <row r="101" spans="1:9" x14ac:dyDescent="0.25">
      <c r="A101" s="108" t="s">
        <v>109</v>
      </c>
      <c r="B101" s="109"/>
      <c r="C101" s="110"/>
      <c r="D101" s="79" t="s">
        <v>111</v>
      </c>
      <c r="E101" s="82">
        <f t="shared" ref="E101:I102" si="18">E102</f>
        <v>688</v>
      </c>
      <c r="F101" s="82">
        <f t="shared" si="18"/>
        <v>0</v>
      </c>
      <c r="G101" s="82">
        <f t="shared" si="18"/>
        <v>0</v>
      </c>
      <c r="H101" s="82">
        <f t="shared" si="18"/>
        <v>0</v>
      </c>
      <c r="I101" s="82">
        <f t="shared" si="18"/>
        <v>0</v>
      </c>
    </row>
    <row r="102" spans="1:9" ht="25.5" x14ac:dyDescent="0.25">
      <c r="A102" s="114">
        <v>4</v>
      </c>
      <c r="B102" s="115"/>
      <c r="C102" s="116"/>
      <c r="D102" s="72" t="s">
        <v>12</v>
      </c>
      <c r="E102" s="8">
        <f t="shared" si="18"/>
        <v>688</v>
      </c>
      <c r="F102" s="8">
        <f t="shared" si="18"/>
        <v>0</v>
      </c>
      <c r="G102" s="8">
        <f t="shared" si="18"/>
        <v>0</v>
      </c>
      <c r="H102" s="8">
        <f t="shared" si="18"/>
        <v>0</v>
      </c>
      <c r="I102" s="8">
        <f t="shared" si="18"/>
        <v>0</v>
      </c>
    </row>
    <row r="103" spans="1:9" ht="25.5" x14ac:dyDescent="0.25">
      <c r="A103" s="111">
        <v>42</v>
      </c>
      <c r="B103" s="112"/>
      <c r="C103" s="113"/>
      <c r="D103" s="72" t="s">
        <v>36</v>
      </c>
      <c r="E103" s="8">
        <v>688</v>
      </c>
      <c r="F103" s="9">
        <v>0</v>
      </c>
      <c r="G103" s="9">
        <v>0</v>
      </c>
      <c r="H103" s="9">
        <v>0</v>
      </c>
      <c r="I103" s="10">
        <v>0</v>
      </c>
    </row>
    <row r="104" spans="1:9" ht="25.5" x14ac:dyDescent="0.25">
      <c r="A104" s="117" t="s">
        <v>130</v>
      </c>
      <c r="B104" s="118"/>
      <c r="C104" s="119"/>
      <c r="D104" s="76" t="s">
        <v>129</v>
      </c>
      <c r="E104" s="83">
        <f>SUM(E105,E110,E150,E155)</f>
        <v>2072.9899999999998</v>
      </c>
      <c r="F104" s="83">
        <f>SUM(F105,F110,F150,F155)</f>
        <v>270</v>
      </c>
      <c r="G104" s="83">
        <f>SUM(G105,G110,G150,G155)</f>
        <v>200</v>
      </c>
      <c r="H104" s="83">
        <f>SUM(H105,H110,H150,H155)</f>
        <v>200</v>
      </c>
      <c r="I104" s="83">
        <f>SUM(I105,I110,I150,I155)</f>
        <v>200</v>
      </c>
    </row>
    <row r="105" spans="1:9" x14ac:dyDescent="0.25">
      <c r="A105" s="108" t="s">
        <v>109</v>
      </c>
      <c r="B105" s="109"/>
      <c r="C105" s="110"/>
      <c r="D105" s="79" t="s">
        <v>111</v>
      </c>
      <c r="E105" s="82">
        <f t="shared" ref="E105:I106" si="19">E106</f>
        <v>268.76</v>
      </c>
      <c r="F105" s="82">
        <f t="shared" si="19"/>
        <v>270</v>
      </c>
      <c r="G105" s="82">
        <f t="shared" si="19"/>
        <v>200</v>
      </c>
      <c r="H105" s="82">
        <f t="shared" si="19"/>
        <v>200</v>
      </c>
      <c r="I105" s="82">
        <f t="shared" si="19"/>
        <v>200</v>
      </c>
    </row>
    <row r="106" spans="1:9" x14ac:dyDescent="0.25">
      <c r="A106" s="108">
        <v>3</v>
      </c>
      <c r="B106" s="109"/>
      <c r="C106" s="110"/>
      <c r="D106" s="72" t="s">
        <v>10</v>
      </c>
      <c r="E106" s="8">
        <f t="shared" si="19"/>
        <v>268.76</v>
      </c>
      <c r="F106" s="8">
        <f t="shared" si="19"/>
        <v>270</v>
      </c>
      <c r="G106" s="8">
        <f t="shared" si="19"/>
        <v>200</v>
      </c>
      <c r="H106" s="8">
        <f t="shared" si="19"/>
        <v>200</v>
      </c>
      <c r="I106" s="8">
        <f t="shared" si="19"/>
        <v>200</v>
      </c>
    </row>
    <row r="107" spans="1:9" x14ac:dyDescent="0.25">
      <c r="A107" s="111">
        <v>32</v>
      </c>
      <c r="B107" s="112"/>
      <c r="C107" s="113"/>
      <c r="D107" s="72" t="s">
        <v>21</v>
      </c>
      <c r="E107" s="8">
        <v>268.76</v>
      </c>
      <c r="F107" s="9">
        <v>270</v>
      </c>
      <c r="G107" s="9">
        <v>200</v>
      </c>
      <c r="H107" s="9">
        <v>200</v>
      </c>
      <c r="I107" s="10">
        <v>200</v>
      </c>
    </row>
    <row r="108" spans="1:9" ht="25.5" x14ac:dyDescent="0.25">
      <c r="A108" s="108" t="s">
        <v>110</v>
      </c>
      <c r="B108" s="109"/>
      <c r="C108" s="110"/>
      <c r="D108" s="79" t="s">
        <v>112</v>
      </c>
      <c r="E108" s="82">
        <f>E109</f>
        <v>1804.23</v>
      </c>
      <c r="F108" s="82">
        <f>F109</f>
        <v>380</v>
      </c>
      <c r="G108" s="82">
        <f>G109</f>
        <v>400</v>
      </c>
      <c r="H108" s="82">
        <f>H109</f>
        <v>400</v>
      </c>
      <c r="I108" s="82">
        <f>I109</f>
        <v>400</v>
      </c>
    </row>
    <row r="109" spans="1:9" x14ac:dyDescent="0.25">
      <c r="A109" s="108">
        <v>3</v>
      </c>
      <c r="B109" s="109"/>
      <c r="C109" s="110"/>
      <c r="D109" s="72" t="s">
        <v>10</v>
      </c>
      <c r="E109" s="8">
        <f>SUM(E110,E135)</f>
        <v>1804.23</v>
      </c>
      <c r="F109" s="8">
        <f>SUM(F110,F135)</f>
        <v>380</v>
      </c>
      <c r="G109" s="8">
        <f>SUM(G110,G135)</f>
        <v>400</v>
      </c>
      <c r="H109" s="8">
        <f>SUM(H110,H135)</f>
        <v>400</v>
      </c>
      <c r="I109" s="8">
        <f>SUM(I110,I135)</f>
        <v>400</v>
      </c>
    </row>
    <row r="110" spans="1:9" x14ac:dyDescent="0.25">
      <c r="A110" s="111">
        <v>32</v>
      </c>
      <c r="B110" s="112"/>
      <c r="C110" s="113"/>
      <c r="D110" s="72" t="s">
        <v>21</v>
      </c>
      <c r="E110" s="8">
        <v>1804.23</v>
      </c>
      <c r="F110" s="9">
        <v>0</v>
      </c>
      <c r="G110" s="9">
        <v>0</v>
      </c>
      <c r="H110" s="9">
        <v>0</v>
      </c>
      <c r="I110" s="10">
        <v>0</v>
      </c>
    </row>
    <row r="111" spans="1:9" ht="38.25" x14ac:dyDescent="0.25">
      <c r="A111" s="117" t="s">
        <v>131</v>
      </c>
      <c r="B111" s="118"/>
      <c r="C111" s="119"/>
      <c r="D111" s="76" t="s">
        <v>132</v>
      </c>
      <c r="E111" s="83">
        <f>E112</f>
        <v>1791</v>
      </c>
      <c r="F111" s="83">
        <f>F112</f>
        <v>1990</v>
      </c>
      <c r="G111" s="83">
        <f>G112</f>
        <v>1800</v>
      </c>
      <c r="H111" s="83">
        <f>H112</f>
        <v>1800</v>
      </c>
      <c r="I111" s="83">
        <f>I112</f>
        <v>1800</v>
      </c>
    </row>
    <row r="112" spans="1:9" ht="25.5" x14ac:dyDescent="0.25">
      <c r="A112" s="108" t="s">
        <v>100</v>
      </c>
      <c r="B112" s="109"/>
      <c r="C112" s="110"/>
      <c r="D112" s="79" t="s">
        <v>99</v>
      </c>
      <c r="E112" s="82">
        <f>E114</f>
        <v>1791</v>
      </c>
      <c r="F112" s="82">
        <f>F114</f>
        <v>1990</v>
      </c>
      <c r="G112" s="82">
        <f>G114</f>
        <v>1800</v>
      </c>
      <c r="H112" s="82">
        <f>H114</f>
        <v>1800</v>
      </c>
      <c r="I112" s="82">
        <f>I114</f>
        <v>1800</v>
      </c>
    </row>
    <row r="113" spans="1:9" x14ac:dyDescent="0.25">
      <c r="A113" s="108">
        <v>3</v>
      </c>
      <c r="B113" s="109"/>
      <c r="C113" s="110"/>
      <c r="D113" s="72" t="s">
        <v>10</v>
      </c>
      <c r="E113" s="8">
        <f>E114</f>
        <v>1791</v>
      </c>
      <c r="F113" s="8">
        <f>F114</f>
        <v>1990</v>
      </c>
      <c r="G113" s="8">
        <f>G114</f>
        <v>1800</v>
      </c>
      <c r="H113" s="8">
        <f>H114</f>
        <v>1800</v>
      </c>
      <c r="I113" s="8">
        <f>I114</f>
        <v>1800</v>
      </c>
    </row>
    <row r="114" spans="1:9" x14ac:dyDescent="0.25">
      <c r="A114" s="111">
        <v>32</v>
      </c>
      <c r="B114" s="112"/>
      <c r="C114" s="113"/>
      <c r="D114" s="72" t="s">
        <v>21</v>
      </c>
      <c r="E114" s="8">
        <v>1791</v>
      </c>
      <c r="F114" s="9">
        <v>1990</v>
      </c>
      <c r="G114" s="9">
        <v>1800</v>
      </c>
      <c r="H114" s="9">
        <v>1800</v>
      </c>
      <c r="I114" s="10">
        <v>1800</v>
      </c>
    </row>
    <row r="115" spans="1:9" ht="38.25" customHeight="1" x14ac:dyDescent="0.25">
      <c r="A115" s="117" t="s">
        <v>133</v>
      </c>
      <c r="B115" s="118"/>
      <c r="C115" s="119"/>
      <c r="D115" s="76" t="s">
        <v>136</v>
      </c>
      <c r="E115" s="83">
        <f>SUM(E116,E120)</f>
        <v>13517.119999999999</v>
      </c>
      <c r="F115" s="83">
        <f>SUM(F116,F120)</f>
        <v>0</v>
      </c>
      <c r="G115" s="83">
        <f>SUM(G116,G120)</f>
        <v>0</v>
      </c>
      <c r="H115" s="83">
        <f>SUM(H116,H120)</f>
        <v>0</v>
      </c>
      <c r="I115" s="83">
        <f>SUM(I116,I120)</f>
        <v>0</v>
      </c>
    </row>
    <row r="116" spans="1:9" ht="25.5" x14ac:dyDescent="0.25">
      <c r="A116" s="108" t="s">
        <v>100</v>
      </c>
      <c r="B116" s="109"/>
      <c r="C116" s="110"/>
      <c r="D116" s="79" t="s">
        <v>99</v>
      </c>
      <c r="E116" s="82">
        <f>SUM(E117,E119)</f>
        <v>4456.28</v>
      </c>
      <c r="F116" s="82">
        <f>SUM(F117,F119)</f>
        <v>0</v>
      </c>
      <c r="G116" s="82">
        <f>SUM(G117,G119)</f>
        <v>0</v>
      </c>
      <c r="H116" s="82">
        <f>SUM(H117,H119)</f>
        <v>0</v>
      </c>
      <c r="I116" s="82">
        <f>SUM(I117,I119)</f>
        <v>0</v>
      </c>
    </row>
    <row r="117" spans="1:9" x14ac:dyDescent="0.25">
      <c r="A117" s="108">
        <v>3</v>
      </c>
      <c r="B117" s="109"/>
      <c r="C117" s="110"/>
      <c r="D117" s="72" t="s">
        <v>10</v>
      </c>
      <c r="E117" s="8">
        <f>SUM(E118,E119)</f>
        <v>4456.28</v>
      </c>
      <c r="F117" s="8">
        <f>SUM(F118,F119)</f>
        <v>0</v>
      </c>
      <c r="G117" s="8">
        <f>SUM(G118,G119)</f>
        <v>0</v>
      </c>
      <c r="H117" s="8">
        <f>SUM(H118,H119)</f>
        <v>0</v>
      </c>
      <c r="I117" s="8">
        <f>SUM(I118,I119)</f>
        <v>0</v>
      </c>
    </row>
    <row r="118" spans="1:9" x14ac:dyDescent="0.25">
      <c r="A118" s="111">
        <v>31</v>
      </c>
      <c r="B118" s="112"/>
      <c r="C118" s="113"/>
      <c r="D118" s="72" t="s">
        <v>11</v>
      </c>
      <c r="E118" s="8">
        <v>4456.28</v>
      </c>
      <c r="F118" s="9">
        <v>0</v>
      </c>
      <c r="G118" s="9">
        <v>0</v>
      </c>
      <c r="H118" s="9">
        <v>0</v>
      </c>
      <c r="I118" s="10">
        <v>0</v>
      </c>
    </row>
    <row r="119" spans="1:9" x14ac:dyDescent="0.25">
      <c r="A119" s="73">
        <v>32</v>
      </c>
      <c r="B119" s="74"/>
      <c r="C119" s="75"/>
      <c r="D119" s="72" t="s">
        <v>21</v>
      </c>
      <c r="E119" s="8">
        <v>0</v>
      </c>
      <c r="F119" s="9">
        <v>0</v>
      </c>
      <c r="G119" s="9">
        <v>0</v>
      </c>
      <c r="H119" s="9">
        <v>0</v>
      </c>
      <c r="I119" s="10">
        <v>0</v>
      </c>
    </row>
    <row r="120" spans="1:9" ht="25.5" customHeight="1" x14ac:dyDescent="0.25">
      <c r="A120" s="108" t="s">
        <v>110</v>
      </c>
      <c r="B120" s="109"/>
      <c r="C120" s="110"/>
      <c r="D120" s="79" t="s">
        <v>112</v>
      </c>
      <c r="E120" s="82">
        <f>E121</f>
        <v>9060.84</v>
      </c>
      <c r="F120" s="82">
        <f>F121</f>
        <v>0</v>
      </c>
      <c r="G120" s="82">
        <f>G121</f>
        <v>0</v>
      </c>
      <c r="H120" s="82">
        <f>H121</f>
        <v>0</v>
      </c>
      <c r="I120" s="82">
        <f>I121</f>
        <v>0</v>
      </c>
    </row>
    <row r="121" spans="1:9" x14ac:dyDescent="0.25">
      <c r="A121" s="108">
        <v>3</v>
      </c>
      <c r="B121" s="109"/>
      <c r="C121" s="110"/>
      <c r="D121" s="72" t="s">
        <v>10</v>
      </c>
      <c r="E121" s="8">
        <f>SUM(E122,E123)</f>
        <v>9060.84</v>
      </c>
      <c r="F121" s="8">
        <f t="shared" ref="F121:I121" si="20">SUM(F122,F123)</f>
        <v>0</v>
      </c>
      <c r="G121" s="8">
        <f t="shared" si="20"/>
        <v>0</v>
      </c>
      <c r="H121" s="8">
        <f t="shared" si="20"/>
        <v>0</v>
      </c>
      <c r="I121" s="8">
        <f t="shared" si="20"/>
        <v>0</v>
      </c>
    </row>
    <row r="122" spans="1:9" x14ac:dyDescent="0.25">
      <c r="A122" s="111">
        <v>31</v>
      </c>
      <c r="B122" s="112"/>
      <c r="C122" s="113"/>
      <c r="D122" s="72" t="s">
        <v>11</v>
      </c>
      <c r="E122" s="8">
        <v>8490.1299999999992</v>
      </c>
      <c r="F122" s="9">
        <v>0</v>
      </c>
      <c r="G122" s="9">
        <v>0</v>
      </c>
      <c r="H122" s="9">
        <v>0</v>
      </c>
      <c r="I122" s="10">
        <v>0</v>
      </c>
    </row>
    <row r="123" spans="1:9" x14ac:dyDescent="0.25">
      <c r="A123" s="111">
        <v>32</v>
      </c>
      <c r="B123" s="112"/>
      <c r="C123" s="113"/>
      <c r="D123" s="72" t="s">
        <v>21</v>
      </c>
      <c r="E123" s="8">
        <v>570.71</v>
      </c>
      <c r="F123" s="9">
        <v>0</v>
      </c>
      <c r="G123" s="9">
        <v>0</v>
      </c>
      <c r="H123" s="9">
        <v>0</v>
      </c>
      <c r="I123" s="10">
        <v>0</v>
      </c>
    </row>
    <row r="124" spans="1:9" ht="38.25" customHeight="1" x14ac:dyDescent="0.25">
      <c r="A124" s="117" t="s">
        <v>134</v>
      </c>
      <c r="B124" s="118"/>
      <c r="C124" s="119"/>
      <c r="D124" s="76" t="s">
        <v>135</v>
      </c>
      <c r="E124" s="83">
        <f>SUM(E125,E129)</f>
        <v>9625.51</v>
      </c>
      <c r="F124" s="83">
        <f>SUM(F125,F129)</f>
        <v>20090</v>
      </c>
      <c r="G124" s="83">
        <f t="shared" ref="G124:I124" si="21">SUM(G125,G129)</f>
        <v>0</v>
      </c>
      <c r="H124" s="83">
        <f t="shared" si="21"/>
        <v>0</v>
      </c>
      <c r="I124" s="83">
        <f t="shared" si="21"/>
        <v>0</v>
      </c>
    </row>
    <row r="125" spans="1:9" ht="25.5" customHeight="1" x14ac:dyDescent="0.25">
      <c r="A125" s="108" t="s">
        <v>100</v>
      </c>
      <c r="B125" s="109"/>
      <c r="C125" s="110"/>
      <c r="D125" s="79" t="s">
        <v>99</v>
      </c>
      <c r="E125" s="82">
        <f>SUM(E126,E128)</f>
        <v>2659</v>
      </c>
      <c r="F125" s="82">
        <f t="shared" ref="F125:I125" si="22">SUM(F126,F128)</f>
        <v>10780</v>
      </c>
      <c r="G125" s="82">
        <f t="shared" si="22"/>
        <v>0</v>
      </c>
      <c r="H125" s="82">
        <f t="shared" si="22"/>
        <v>0</v>
      </c>
      <c r="I125" s="82">
        <f t="shared" si="22"/>
        <v>0</v>
      </c>
    </row>
    <row r="126" spans="1:9" x14ac:dyDescent="0.25">
      <c r="A126" s="77">
        <v>3</v>
      </c>
      <c r="B126" s="78"/>
      <c r="C126" s="79"/>
      <c r="D126" s="72" t="s">
        <v>10</v>
      </c>
      <c r="E126" s="8">
        <f>SUM(E127,E128)</f>
        <v>2659</v>
      </c>
      <c r="F126" s="8">
        <f t="shared" ref="F126:I126" si="23">SUM(F127,F128)</f>
        <v>10780</v>
      </c>
      <c r="G126" s="8">
        <f t="shared" si="23"/>
        <v>0</v>
      </c>
      <c r="H126" s="8">
        <f t="shared" si="23"/>
        <v>0</v>
      </c>
      <c r="I126" s="8">
        <f t="shared" si="23"/>
        <v>0</v>
      </c>
    </row>
    <row r="127" spans="1:9" x14ac:dyDescent="0.25">
      <c r="A127" s="111">
        <v>31</v>
      </c>
      <c r="B127" s="112"/>
      <c r="C127" s="113"/>
      <c r="D127" s="72" t="s">
        <v>11</v>
      </c>
      <c r="E127" s="8">
        <v>2659</v>
      </c>
      <c r="F127" s="9">
        <v>10780</v>
      </c>
      <c r="G127" s="9">
        <v>0</v>
      </c>
      <c r="H127" s="9">
        <v>0</v>
      </c>
      <c r="I127" s="10">
        <v>0</v>
      </c>
    </row>
    <row r="128" spans="1:9" x14ac:dyDescent="0.25">
      <c r="A128" s="73">
        <v>32</v>
      </c>
      <c r="B128" s="74"/>
      <c r="C128" s="75"/>
      <c r="D128" s="72" t="s">
        <v>21</v>
      </c>
      <c r="E128" s="8">
        <v>0</v>
      </c>
      <c r="F128" s="9">
        <v>0</v>
      </c>
      <c r="G128" s="9">
        <v>0</v>
      </c>
      <c r="H128" s="9">
        <v>0</v>
      </c>
      <c r="I128" s="10">
        <v>0</v>
      </c>
    </row>
    <row r="129" spans="1:9" ht="25.5" customHeight="1" x14ac:dyDescent="0.25">
      <c r="A129" s="108" t="s">
        <v>110</v>
      </c>
      <c r="B129" s="109"/>
      <c r="C129" s="110"/>
      <c r="D129" s="79" t="s">
        <v>112</v>
      </c>
      <c r="E129" s="82">
        <f>E130</f>
        <v>6966.51</v>
      </c>
      <c r="F129" s="82">
        <f t="shared" ref="F129:I129" si="24">F130</f>
        <v>9310</v>
      </c>
      <c r="G129" s="82">
        <f t="shared" si="24"/>
        <v>0</v>
      </c>
      <c r="H129" s="82">
        <f t="shared" si="24"/>
        <v>0</v>
      </c>
      <c r="I129" s="82">
        <f t="shared" si="24"/>
        <v>0</v>
      </c>
    </row>
    <row r="130" spans="1:9" x14ac:dyDescent="0.25">
      <c r="A130" s="108">
        <v>3</v>
      </c>
      <c r="B130" s="109"/>
      <c r="C130" s="110"/>
      <c r="D130" s="72" t="s">
        <v>10</v>
      </c>
      <c r="E130" s="8">
        <f>SUM(E131,E132)</f>
        <v>6966.51</v>
      </c>
      <c r="F130" s="8">
        <f t="shared" ref="F130:I130" si="25">SUM(F131,F132)</f>
        <v>9310</v>
      </c>
      <c r="G130" s="8">
        <f t="shared" si="25"/>
        <v>0</v>
      </c>
      <c r="H130" s="8">
        <f t="shared" si="25"/>
        <v>0</v>
      </c>
      <c r="I130" s="8">
        <f t="shared" si="25"/>
        <v>0</v>
      </c>
    </row>
    <row r="131" spans="1:9" x14ac:dyDescent="0.25">
      <c r="A131" s="111">
        <v>31</v>
      </c>
      <c r="B131" s="112"/>
      <c r="C131" s="113"/>
      <c r="D131" s="72" t="s">
        <v>11</v>
      </c>
      <c r="E131" s="8">
        <v>6556.63</v>
      </c>
      <c r="F131" s="9">
        <v>8150</v>
      </c>
      <c r="G131" s="9">
        <v>0</v>
      </c>
      <c r="H131" s="9">
        <v>0</v>
      </c>
      <c r="I131" s="10">
        <v>0</v>
      </c>
    </row>
    <row r="132" spans="1:9" x14ac:dyDescent="0.25">
      <c r="A132" s="111">
        <v>32</v>
      </c>
      <c r="B132" s="112"/>
      <c r="C132" s="113"/>
      <c r="D132" s="72" t="s">
        <v>21</v>
      </c>
      <c r="E132" s="8">
        <v>409.88</v>
      </c>
      <c r="F132" s="9">
        <v>1160</v>
      </c>
      <c r="G132" s="9">
        <v>0</v>
      </c>
      <c r="H132" s="9">
        <v>0</v>
      </c>
      <c r="I132" s="10">
        <v>0</v>
      </c>
    </row>
    <row r="133" spans="1:9" ht="38.25" customHeight="1" x14ac:dyDescent="0.25">
      <c r="A133" s="117" t="s">
        <v>137</v>
      </c>
      <c r="B133" s="118"/>
      <c r="C133" s="119"/>
      <c r="D133" s="76" t="s">
        <v>138</v>
      </c>
      <c r="E133" s="83">
        <f>SUM(E134,E138)</f>
        <v>0</v>
      </c>
      <c r="F133" s="83">
        <f>SUM(F134,F137)</f>
        <v>1620</v>
      </c>
      <c r="G133" s="83">
        <f t="shared" ref="G133" si="26">SUM(G134,G138)</f>
        <v>1600</v>
      </c>
      <c r="H133" s="83">
        <f t="shared" ref="H133" si="27">SUM(H134,H138)</f>
        <v>1600</v>
      </c>
      <c r="I133" s="83">
        <f t="shared" ref="I133" si="28">SUM(I134,I138)</f>
        <v>1600</v>
      </c>
    </row>
    <row r="134" spans="1:9" ht="25.5" customHeight="1" x14ac:dyDescent="0.25">
      <c r="A134" s="108" t="s">
        <v>100</v>
      </c>
      <c r="B134" s="109"/>
      <c r="C134" s="110"/>
      <c r="D134" s="79" t="s">
        <v>99</v>
      </c>
      <c r="E134" s="82">
        <f>SUM(E135,E137)</f>
        <v>0</v>
      </c>
      <c r="F134" s="82">
        <f>F135</f>
        <v>380</v>
      </c>
      <c r="G134" s="82">
        <f t="shared" ref="G134:I134" si="29">G135</f>
        <v>400</v>
      </c>
      <c r="H134" s="82">
        <f t="shared" si="29"/>
        <v>400</v>
      </c>
      <c r="I134" s="82">
        <f t="shared" si="29"/>
        <v>400</v>
      </c>
    </row>
    <row r="135" spans="1:9" ht="15.75" customHeight="1" x14ac:dyDescent="0.25">
      <c r="A135" s="108">
        <v>3</v>
      </c>
      <c r="B135" s="109"/>
      <c r="C135" s="110"/>
      <c r="D135" s="72" t="s">
        <v>10</v>
      </c>
      <c r="E135" s="8">
        <f>SUM(E136,E137)</f>
        <v>0</v>
      </c>
      <c r="F135" s="8">
        <f>F136</f>
        <v>380</v>
      </c>
      <c r="G135" s="8">
        <f>G136</f>
        <v>400</v>
      </c>
      <c r="H135" s="8">
        <f>H136</f>
        <v>400</v>
      </c>
      <c r="I135" s="8">
        <f>I136</f>
        <v>400</v>
      </c>
    </row>
    <row r="136" spans="1:9" x14ac:dyDescent="0.25">
      <c r="A136" s="73">
        <v>38</v>
      </c>
      <c r="B136" s="74"/>
      <c r="C136" s="75"/>
      <c r="D136" s="72" t="s">
        <v>92</v>
      </c>
      <c r="E136" s="8">
        <v>0</v>
      </c>
      <c r="F136" s="9">
        <v>380</v>
      </c>
      <c r="G136" s="9">
        <v>400</v>
      </c>
      <c r="H136" s="9">
        <v>400</v>
      </c>
      <c r="I136" s="10">
        <v>400</v>
      </c>
    </row>
    <row r="137" spans="1:9" x14ac:dyDescent="0.25">
      <c r="A137" s="108" t="s">
        <v>109</v>
      </c>
      <c r="B137" s="109"/>
      <c r="C137" s="110"/>
      <c r="D137" s="79" t="s">
        <v>111</v>
      </c>
      <c r="E137" s="82">
        <f>E138</f>
        <v>0</v>
      </c>
      <c r="F137" s="82">
        <f>F138</f>
        <v>1240</v>
      </c>
      <c r="G137" s="82">
        <f>G138</f>
        <v>1200</v>
      </c>
      <c r="H137" s="82">
        <f>H138</f>
        <v>1200</v>
      </c>
      <c r="I137" s="82">
        <f>I138</f>
        <v>1200</v>
      </c>
    </row>
    <row r="138" spans="1:9" x14ac:dyDescent="0.25">
      <c r="A138" s="111">
        <v>38</v>
      </c>
      <c r="B138" s="112"/>
      <c r="C138" s="113"/>
      <c r="D138" s="72" t="s">
        <v>92</v>
      </c>
      <c r="E138" s="8">
        <v>0</v>
      </c>
      <c r="F138" s="9">
        <v>1240</v>
      </c>
      <c r="G138" s="9">
        <v>1200</v>
      </c>
      <c r="H138" s="9">
        <v>1200</v>
      </c>
      <c r="I138" s="10">
        <v>1200</v>
      </c>
    </row>
    <row r="139" spans="1:9" ht="38.25" customHeight="1" x14ac:dyDescent="0.25">
      <c r="A139" s="117" t="s">
        <v>140</v>
      </c>
      <c r="B139" s="118"/>
      <c r="C139" s="119"/>
      <c r="D139" s="76" t="s">
        <v>139</v>
      </c>
      <c r="E139" s="83">
        <f>SUM(E140,E144)</f>
        <v>0</v>
      </c>
      <c r="F139" s="83">
        <f>SUM(F140,F143)</f>
        <v>0</v>
      </c>
      <c r="G139" s="83">
        <f t="shared" ref="G139" si="30">SUM(G140,G144)</f>
        <v>26620</v>
      </c>
      <c r="H139" s="83">
        <f t="shared" ref="H139" si="31">SUM(H140,H144)</f>
        <v>0</v>
      </c>
      <c r="I139" s="83">
        <f t="shared" ref="I139" si="32">SUM(I140,I144)</f>
        <v>0</v>
      </c>
    </row>
    <row r="140" spans="1:9" ht="25.5" customHeight="1" x14ac:dyDescent="0.25">
      <c r="A140" s="108" t="s">
        <v>100</v>
      </c>
      <c r="B140" s="109"/>
      <c r="C140" s="110"/>
      <c r="D140" s="79" t="s">
        <v>99</v>
      </c>
      <c r="E140" s="82">
        <f>SUM(E141,E143)</f>
        <v>0</v>
      </c>
      <c r="F140" s="82">
        <f>F141</f>
        <v>0</v>
      </c>
      <c r="G140" s="82">
        <f t="shared" ref="G140" si="33">G141</f>
        <v>11970</v>
      </c>
      <c r="H140" s="82">
        <f t="shared" ref="H140" si="34">H141</f>
        <v>0</v>
      </c>
      <c r="I140" s="82">
        <f t="shared" ref="I140" si="35">I141</f>
        <v>0</v>
      </c>
    </row>
    <row r="141" spans="1:9" ht="15.75" customHeight="1" x14ac:dyDescent="0.25">
      <c r="A141" s="108">
        <v>3</v>
      </c>
      <c r="B141" s="109"/>
      <c r="C141" s="110"/>
      <c r="D141" s="72" t="s">
        <v>10</v>
      </c>
      <c r="E141" s="8">
        <v>0</v>
      </c>
      <c r="F141" s="8">
        <f>F142</f>
        <v>0</v>
      </c>
      <c r="G141" s="8">
        <f>G142</f>
        <v>11970</v>
      </c>
      <c r="H141" s="8">
        <f>H142</f>
        <v>0</v>
      </c>
      <c r="I141" s="8">
        <f>I142</f>
        <v>0</v>
      </c>
    </row>
    <row r="142" spans="1:9" x14ac:dyDescent="0.25">
      <c r="A142" s="111">
        <v>31</v>
      </c>
      <c r="B142" s="112"/>
      <c r="C142" s="113"/>
      <c r="D142" s="72" t="s">
        <v>11</v>
      </c>
      <c r="E142" s="8">
        <v>0</v>
      </c>
      <c r="F142" s="9"/>
      <c r="G142" s="9">
        <v>11970</v>
      </c>
      <c r="H142" s="9">
        <v>0</v>
      </c>
      <c r="I142" s="10">
        <v>0</v>
      </c>
    </row>
    <row r="143" spans="1:9" ht="25.5" customHeight="1" x14ac:dyDescent="0.25">
      <c r="A143" s="108" t="s">
        <v>110</v>
      </c>
      <c r="B143" s="109"/>
      <c r="C143" s="110"/>
      <c r="D143" s="79" t="s">
        <v>112</v>
      </c>
      <c r="E143" s="82">
        <f>E144</f>
        <v>0</v>
      </c>
      <c r="F143" s="82">
        <f t="shared" ref="F143" si="36">F144</f>
        <v>0</v>
      </c>
      <c r="G143" s="82">
        <f t="shared" ref="G143" si="37">G144</f>
        <v>14650</v>
      </c>
      <c r="H143" s="82">
        <f t="shared" ref="H143" si="38">H144</f>
        <v>0</v>
      </c>
      <c r="I143" s="82">
        <f t="shared" ref="I143" si="39">I144</f>
        <v>0</v>
      </c>
    </row>
    <row r="144" spans="1:9" x14ac:dyDescent="0.25">
      <c r="A144" s="108">
        <v>3</v>
      </c>
      <c r="B144" s="109"/>
      <c r="C144" s="110"/>
      <c r="D144" s="72" t="s">
        <v>10</v>
      </c>
      <c r="E144" s="8">
        <f t="shared" ref="E144:F144" si="40">SUM(E145,E146)</f>
        <v>0</v>
      </c>
      <c r="F144" s="8">
        <f t="shared" si="40"/>
        <v>0</v>
      </c>
      <c r="G144" s="8">
        <f t="shared" ref="G144" si="41">SUM(G145,G146)</f>
        <v>14650</v>
      </c>
      <c r="H144" s="8">
        <f t="shared" ref="H144" si="42">SUM(H145,H146)</f>
        <v>0</v>
      </c>
      <c r="I144" s="8">
        <f t="shared" ref="I144" si="43">SUM(I145,I146)</f>
        <v>0</v>
      </c>
    </row>
    <row r="145" spans="1:9" x14ac:dyDescent="0.25">
      <c r="A145" s="111">
        <v>31</v>
      </c>
      <c r="B145" s="112"/>
      <c r="C145" s="113"/>
      <c r="D145" s="72" t="s">
        <v>11</v>
      </c>
      <c r="E145" s="8">
        <v>0</v>
      </c>
      <c r="F145" s="9"/>
      <c r="G145" s="9">
        <v>12780</v>
      </c>
      <c r="H145" s="9">
        <v>0</v>
      </c>
      <c r="I145" s="10">
        <v>0</v>
      </c>
    </row>
    <row r="146" spans="1:9" x14ac:dyDescent="0.25">
      <c r="A146" s="111">
        <v>32</v>
      </c>
      <c r="B146" s="112"/>
      <c r="C146" s="113"/>
      <c r="D146" s="72" t="s">
        <v>21</v>
      </c>
      <c r="E146" s="8">
        <v>0</v>
      </c>
      <c r="F146" s="9"/>
      <c r="G146" s="9">
        <v>1870</v>
      </c>
      <c r="H146" s="9">
        <v>0</v>
      </c>
      <c r="I146" s="10">
        <v>0</v>
      </c>
    </row>
    <row r="147" spans="1:9" x14ac:dyDescent="0.25">
      <c r="A147" s="73"/>
      <c r="B147" s="74"/>
      <c r="C147" s="75"/>
      <c r="D147" s="72"/>
      <c r="E147" s="8"/>
      <c r="F147" s="9"/>
      <c r="G147" s="9"/>
      <c r="H147" s="9"/>
      <c r="I147" s="10"/>
    </row>
    <row r="148" spans="1:9" x14ac:dyDescent="0.25">
      <c r="A148" s="73"/>
      <c r="B148" s="74"/>
      <c r="C148" s="75"/>
      <c r="D148" s="72"/>
      <c r="E148" s="8"/>
      <c r="F148" s="9"/>
      <c r="G148" s="9"/>
      <c r="H148" s="9"/>
      <c r="I148" s="10"/>
    </row>
    <row r="149" spans="1:9" x14ac:dyDescent="0.25">
      <c r="A149" s="117" t="s">
        <v>24</v>
      </c>
      <c r="B149" s="118"/>
      <c r="C149" s="119"/>
      <c r="D149" s="29" t="s">
        <v>25</v>
      </c>
      <c r="E149" s="8"/>
      <c r="F149" s="9"/>
      <c r="G149" s="9"/>
      <c r="H149" s="9"/>
      <c r="I149" s="9"/>
    </row>
    <row r="150" spans="1:9" ht="14.25" customHeight="1" x14ac:dyDescent="0.25">
      <c r="A150" s="117" t="s">
        <v>28</v>
      </c>
      <c r="B150" s="118"/>
      <c r="C150" s="119"/>
      <c r="D150" s="29" t="s">
        <v>29</v>
      </c>
      <c r="E150" s="8"/>
      <c r="F150" s="9"/>
      <c r="G150" s="9"/>
      <c r="H150" s="9"/>
      <c r="I150" s="9"/>
    </row>
    <row r="151" spans="1:9" ht="15" customHeight="1" x14ac:dyDescent="0.25">
      <c r="A151" s="108" t="s">
        <v>26</v>
      </c>
      <c r="B151" s="109"/>
      <c r="C151" s="110"/>
      <c r="D151" s="39" t="s">
        <v>27</v>
      </c>
      <c r="E151" s="8"/>
      <c r="F151" s="9"/>
      <c r="G151" s="9"/>
      <c r="H151" s="9"/>
      <c r="I151" s="10"/>
    </row>
    <row r="152" spans="1:9" x14ac:dyDescent="0.25">
      <c r="A152" s="114">
        <v>3</v>
      </c>
      <c r="B152" s="115"/>
      <c r="C152" s="116"/>
      <c r="D152" s="28" t="s">
        <v>10</v>
      </c>
      <c r="E152" s="8"/>
      <c r="F152" s="9"/>
      <c r="G152" s="9"/>
      <c r="H152" s="9"/>
      <c r="I152" s="10"/>
    </row>
    <row r="153" spans="1:9" x14ac:dyDescent="0.25">
      <c r="A153" s="111">
        <v>32</v>
      </c>
      <c r="B153" s="112"/>
      <c r="C153" s="113"/>
      <c r="D153" s="28" t="s">
        <v>21</v>
      </c>
      <c r="E153" s="8"/>
      <c r="F153" s="9"/>
      <c r="G153" s="9"/>
      <c r="H153" s="9"/>
      <c r="I153" s="10"/>
    </row>
    <row r="154" spans="1:9" ht="15" customHeight="1" x14ac:dyDescent="0.25">
      <c r="A154" s="108" t="s">
        <v>26</v>
      </c>
      <c r="B154" s="109"/>
      <c r="C154" s="110"/>
      <c r="D154" s="39" t="s">
        <v>27</v>
      </c>
      <c r="E154" s="8"/>
      <c r="F154" s="9"/>
      <c r="G154" s="9"/>
      <c r="H154" s="9"/>
      <c r="I154" s="10"/>
    </row>
    <row r="155" spans="1:9" ht="25.5" x14ac:dyDescent="0.25">
      <c r="A155" s="114">
        <v>4</v>
      </c>
      <c r="B155" s="115"/>
      <c r="C155" s="116"/>
      <c r="D155" s="28" t="s">
        <v>12</v>
      </c>
      <c r="E155" s="8"/>
      <c r="F155" s="9"/>
      <c r="G155" s="9"/>
      <c r="H155" s="9"/>
      <c r="I155" s="10"/>
    </row>
    <row r="156" spans="1:9" ht="25.5" x14ac:dyDescent="0.25">
      <c r="A156" s="111">
        <v>42</v>
      </c>
      <c r="B156" s="112"/>
      <c r="C156" s="113"/>
      <c r="D156" s="28" t="s">
        <v>36</v>
      </c>
      <c r="E156" s="8"/>
      <c r="F156" s="9"/>
      <c r="G156" s="9"/>
      <c r="H156" s="9"/>
      <c r="I156" s="10"/>
    </row>
  </sheetData>
  <mergeCells count="140">
    <mergeCell ref="A6:C6"/>
    <mergeCell ref="A7:C7"/>
    <mergeCell ref="A1:I1"/>
    <mergeCell ref="A3:I3"/>
    <mergeCell ref="A5:C5"/>
    <mergeCell ref="A155:C155"/>
    <mergeCell ref="A156:C156"/>
    <mergeCell ref="A149:C149"/>
    <mergeCell ref="A150:C150"/>
    <mergeCell ref="A151:C151"/>
    <mergeCell ref="A152:C152"/>
    <mergeCell ref="A154:C154"/>
    <mergeCell ref="A8:C8"/>
    <mergeCell ref="A9:C9"/>
    <mergeCell ref="A11:C11"/>
    <mergeCell ref="A10:C10"/>
    <mergeCell ref="A153:C153"/>
    <mergeCell ref="A12:C12"/>
    <mergeCell ref="A16:C16"/>
    <mergeCell ref="A18:C18"/>
    <mergeCell ref="A17:C17"/>
    <mergeCell ref="A19:C19"/>
    <mergeCell ref="A20:C20"/>
    <mergeCell ref="A22:C22"/>
    <mergeCell ref="A23:C23"/>
    <mergeCell ref="A24:C24"/>
    <mergeCell ref="A25:C25"/>
    <mergeCell ref="A27:C27"/>
    <mergeCell ref="A33:C33"/>
    <mergeCell ref="A34:C34"/>
    <mergeCell ref="A35:C35"/>
    <mergeCell ref="A36:C36"/>
    <mergeCell ref="A37:C37"/>
    <mergeCell ref="A29:C29"/>
    <mergeCell ref="A28:C28"/>
    <mergeCell ref="A30:C30"/>
    <mergeCell ref="A31:C31"/>
    <mergeCell ref="A32:C32"/>
    <mergeCell ref="A47:C47"/>
    <mergeCell ref="A48:C48"/>
    <mergeCell ref="A49:C49"/>
    <mergeCell ref="A53:C53"/>
    <mergeCell ref="A38:C38"/>
    <mergeCell ref="A42:C42"/>
    <mergeCell ref="A46:C46"/>
    <mergeCell ref="A39:C39"/>
    <mergeCell ref="A40:C40"/>
    <mergeCell ref="A41:C41"/>
    <mergeCell ref="A45:C45"/>
    <mergeCell ref="A62:C62"/>
    <mergeCell ref="A63:C63"/>
    <mergeCell ref="A64:C64"/>
    <mergeCell ref="A65:C65"/>
    <mergeCell ref="A66:C66"/>
    <mergeCell ref="A54:C54"/>
    <mergeCell ref="A55:C55"/>
    <mergeCell ref="A56:C56"/>
    <mergeCell ref="A57:C57"/>
    <mergeCell ref="A58:C58"/>
    <mergeCell ref="A59:C59"/>
    <mergeCell ref="A60:C60"/>
    <mergeCell ref="A61:C61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73:C73"/>
    <mergeCell ref="A74:C74"/>
    <mergeCell ref="A75:C75"/>
    <mergeCell ref="A78:C78"/>
    <mergeCell ref="A77:C77"/>
    <mergeCell ref="A76:C76"/>
    <mergeCell ref="A67:C67"/>
    <mergeCell ref="A68:C68"/>
    <mergeCell ref="A70:C70"/>
    <mergeCell ref="A69:C69"/>
    <mergeCell ref="A72:C72"/>
    <mergeCell ref="A71:C71"/>
    <mergeCell ref="A93:C93"/>
    <mergeCell ref="A94:C94"/>
    <mergeCell ref="A95:C95"/>
    <mergeCell ref="A96:C96"/>
    <mergeCell ref="A97:C97"/>
    <mergeCell ref="A89:C89"/>
    <mergeCell ref="A90:C90"/>
    <mergeCell ref="A92:C92"/>
    <mergeCell ref="A91:C91"/>
    <mergeCell ref="A103:C103"/>
    <mergeCell ref="A104:C104"/>
    <mergeCell ref="A105:C105"/>
    <mergeCell ref="A106:C106"/>
    <mergeCell ref="A107:C107"/>
    <mergeCell ref="A98:C98"/>
    <mergeCell ref="A99:C99"/>
    <mergeCell ref="A100:C100"/>
    <mergeCell ref="A101:C101"/>
    <mergeCell ref="A102:C102"/>
    <mergeCell ref="A120:C120"/>
    <mergeCell ref="A121:C121"/>
    <mergeCell ref="A122:C122"/>
    <mergeCell ref="A113:C113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43:C143"/>
    <mergeCell ref="A144:C144"/>
    <mergeCell ref="A145:C145"/>
    <mergeCell ref="A146:C146"/>
    <mergeCell ref="A51:C51"/>
    <mergeCell ref="A52:C52"/>
    <mergeCell ref="A138:C138"/>
    <mergeCell ref="A139:C139"/>
    <mergeCell ref="A140:C140"/>
    <mergeCell ref="A141:C141"/>
    <mergeCell ref="A142:C142"/>
    <mergeCell ref="A133:C133"/>
    <mergeCell ref="A134:C134"/>
    <mergeCell ref="A135:C135"/>
    <mergeCell ref="A137:C137"/>
    <mergeCell ref="A129:C129"/>
    <mergeCell ref="A130:C130"/>
    <mergeCell ref="A131:C131"/>
    <mergeCell ref="A132:C132"/>
    <mergeCell ref="A123:C123"/>
    <mergeCell ref="A124:C124"/>
    <mergeCell ref="A125:C125"/>
    <mergeCell ref="A127:C127"/>
    <mergeCell ref="A118:C118"/>
  </mergeCells>
  <pageMargins left="0.7" right="0.7" top="0.75" bottom="0.75" header="0.3" footer="0.3"/>
  <pageSetup paperSize="9" scale="4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skola</cp:lastModifiedBy>
  <cp:lastPrinted>2023-11-06T16:36:25Z</cp:lastPrinted>
  <dcterms:created xsi:type="dcterms:W3CDTF">2022-08-12T12:51:27Z</dcterms:created>
  <dcterms:modified xsi:type="dcterms:W3CDTF">2023-12-07T10:08:31Z</dcterms:modified>
</cp:coreProperties>
</file>